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GI\Docs$\maire.appo\My Documents\2017 EELARVE\2017 lisaeelarved\"/>
    </mc:Choice>
  </mc:AlternateContent>
  <bookViews>
    <workbookView xWindow="0" yWindow="0" windowWidth="28800" windowHeight="12135"/>
  </bookViews>
  <sheets>
    <sheet name="Tabel" sheetId="1" r:id="rId1"/>
    <sheet name="Selgituse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130" i="1" l="1"/>
  <c r="D129" i="1"/>
  <c r="C128" i="1"/>
  <c r="F27" i="3"/>
  <c r="F13" i="3"/>
  <c r="E155" i="1" l="1"/>
  <c r="E154" i="1"/>
  <c r="E153" i="1"/>
  <c r="E149" i="1"/>
  <c r="E147" i="1"/>
  <c r="E146" i="1"/>
  <c r="E144" i="1"/>
  <c r="E143" i="1"/>
  <c r="E142" i="1"/>
  <c r="D141" i="1"/>
  <c r="C141" i="1"/>
  <c r="E139" i="1"/>
  <c r="E136" i="1"/>
  <c r="E135" i="1"/>
  <c r="E130" i="1"/>
  <c r="E129" i="1"/>
  <c r="D128" i="1"/>
  <c r="E127" i="1"/>
  <c r="E125" i="1"/>
  <c r="E124" i="1"/>
  <c r="E116" i="1"/>
  <c r="E114" i="1"/>
  <c r="E113" i="1"/>
  <c r="E112" i="1"/>
  <c r="E111" i="1"/>
  <c r="E109" i="1"/>
  <c r="E106" i="1"/>
  <c r="D105" i="1"/>
  <c r="C105" i="1"/>
  <c r="E104" i="1"/>
  <c r="E98" i="1" s="1"/>
  <c r="D98" i="1"/>
  <c r="C98" i="1"/>
  <c r="E96" i="1"/>
  <c r="E95" i="1"/>
  <c r="E92" i="1"/>
  <c r="D91" i="1"/>
  <c r="C91" i="1"/>
  <c r="E90" i="1"/>
  <c r="E89" i="1"/>
  <c r="E88" i="1"/>
  <c r="E87" i="1"/>
  <c r="E86" i="1"/>
  <c r="D85" i="1"/>
  <c r="C85" i="1"/>
  <c r="E83" i="1"/>
  <c r="E82" i="1"/>
  <c r="E81" i="1"/>
  <c r="E80" i="1"/>
  <c r="E75" i="1"/>
  <c r="E74" i="1"/>
  <c r="E73" i="1"/>
  <c r="E70" i="1"/>
  <c r="D68" i="1"/>
  <c r="C68" i="1"/>
  <c r="E67" i="1"/>
  <c r="E66" i="1"/>
  <c r="E65" i="1"/>
  <c r="D64" i="1"/>
  <c r="C64" i="1"/>
  <c r="E62" i="1"/>
  <c r="E61" i="1"/>
  <c r="E60" i="1"/>
  <c r="E59" i="1"/>
  <c r="E58" i="1"/>
  <c r="E57" i="1"/>
  <c r="D56" i="1"/>
  <c r="C56" i="1"/>
  <c r="E52" i="1"/>
  <c r="E51" i="1"/>
  <c r="E50" i="1"/>
  <c r="E49" i="1"/>
  <c r="D49" i="1"/>
  <c r="C49" i="1"/>
  <c r="E47" i="1"/>
  <c r="E39" i="1"/>
  <c r="E38" i="1"/>
  <c r="E37" i="1"/>
  <c r="E36" i="1"/>
  <c r="D35" i="1"/>
  <c r="C35" i="1"/>
  <c r="E33" i="1"/>
  <c r="E32" i="1"/>
  <c r="E31" i="1"/>
  <c r="C30" i="1"/>
  <c r="E29" i="1"/>
  <c r="E28" i="1"/>
  <c r="E27" i="1"/>
  <c r="E25" i="1" s="1"/>
  <c r="D25" i="1"/>
  <c r="C25" i="1"/>
  <c r="E23" i="1"/>
  <c r="E22" i="1"/>
  <c r="E21" i="1"/>
  <c r="D19" i="1"/>
  <c r="C19" i="1"/>
  <c r="E18" i="1"/>
  <c r="E17" i="1"/>
  <c r="E16" i="1"/>
  <c r="D15" i="1"/>
  <c r="C15" i="1"/>
  <c r="E14" i="1"/>
  <c r="E12" i="1"/>
  <c r="E11" i="1"/>
  <c r="E9" i="1"/>
  <c r="E8" i="1"/>
  <c r="D7" i="1"/>
  <c r="C7" i="1"/>
  <c r="F33" i="3"/>
  <c r="E19" i="1" l="1"/>
  <c r="C6" i="1"/>
  <c r="E7" i="1"/>
  <c r="E56" i="1"/>
  <c r="C55" i="1"/>
  <c r="E30" i="1"/>
  <c r="E24" i="1" s="1"/>
  <c r="C24" i="1"/>
  <c r="C34" i="1" s="1"/>
  <c r="E68" i="1"/>
  <c r="E85" i="1"/>
  <c r="E64" i="1"/>
  <c r="E141" i="1"/>
  <c r="E35" i="1"/>
  <c r="E91" i="1"/>
  <c r="E128" i="1"/>
  <c r="E105" i="1"/>
  <c r="D55" i="1"/>
  <c r="D6" i="1"/>
  <c r="E15" i="1"/>
  <c r="D30" i="1"/>
  <c r="D24" i="1" s="1"/>
  <c r="D34" i="1" l="1"/>
  <c r="D48" i="1" s="1"/>
  <c r="E6" i="1"/>
  <c r="E34" i="1" s="1"/>
  <c r="E48" i="1" s="1"/>
  <c r="C48" i="1"/>
  <c r="E55" i="1"/>
</calcChain>
</file>

<file path=xl/sharedStrings.xml><?xml version="1.0" encoding="utf-8"?>
<sst xmlns="http://schemas.openxmlformats.org/spreadsheetml/2006/main" count="374" uniqueCount="335">
  <si>
    <t>Lisa 1</t>
  </si>
  <si>
    <t>TÕRVA LINNAVALITSUS</t>
  </si>
  <si>
    <t xml:space="preserve">Tõrva Linnavolikogu </t>
  </si>
  <si>
    <t>määrusele nr</t>
  </si>
  <si>
    <t>Lisaeelarve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</si>
  <si>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</si>
  <si>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</si>
  <si>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</si>
  <si>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</si>
  <si>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</si>
  <si>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</si>
  <si>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</si>
  <si>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</si>
  <si>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</si>
  <si>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</si>
  <si>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</si>
  <si>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</si>
  <si>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</si>
  <si>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</si>
  <si>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</si>
  <si>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</si>
  <si>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</si>
  <si>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</si>
  <si>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</si>
  <si>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</si>
  <si>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</si>
  <si>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</si>
  <si>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</si>
  <si>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</si>
  <si>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</si>
  <si>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</si>
  <si>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</si>
  <si>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</si>
  <si>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</si>
  <si>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</si>
  <si>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</si>
  <si>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</si>
  <si>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</si>
  <si>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</si>
  <si>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</si>
  <si>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</si>
  <si>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</si>
  <si>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</si>
  <si>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4500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</si>
  <si>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</si>
  <si>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</si>
  <si>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</si>
  <si>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</si>
  <si>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</si>
  <si>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</si>
  <si>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</si>
  <si>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</si>
  <si>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</si>
  <si>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</si>
  <si>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</si>
  <si>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</si>
  <si>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</si>
  <si>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</si>
  <si>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</si>
  <si>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</si>
  <si>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</si>
  <si>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</si>
  <si>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</si>
  <si>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</si>
  <si>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</si>
  <si>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</si>
  <si>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</si>
  <si>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</si>
  <si>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</si>
  <si>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</si>
  <si>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</si>
  <si>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</si>
  <si>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</si>
  <si>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</si>
  <si>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</si>
  <si>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</si>
  <si>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</si>
  <si>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</si>
  <si>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</si>
  <si>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</si>
  <si>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</si>
  <si>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</si>
  <si>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</si>
  <si>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</si>
  <si>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</si>
  <si>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</si>
  <si>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</si>
  <si>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</si>
  <si>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</si>
  <si>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</si>
  <si>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</si>
  <si>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</si>
  <si>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</si>
  <si>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</si>
  <si>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</si>
  <si>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</si>
  <si>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</si>
  <si>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</si>
  <si>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</si>
  <si>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</si>
  <si>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</si>
  <si>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</si>
  <si>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</si>
  <si>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</si>
  <si>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</si>
  <si>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</si>
  <si>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</si>
  <si>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</si>
  <si>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</si>
  <si>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</si>
  <si>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</si>
  <si>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</si>
  <si>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</si>
  <si>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</si>
  <si>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</si>
  <si>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</si>
  <si>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</si>
  <si>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</si>
  <si>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</si>
  <si>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</si>
  <si>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</si>
  <si>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</si>
  <si>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</si>
  <si>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</si>
  <si>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</si>
  <si>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</si>
  <si>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</si>
  <si>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</si>
  <si>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</si>
  <si>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</si>
  <si>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</si>
  <si>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</si>
  <si>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</si>
  <si>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</si>
  <si>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</si>
  <si>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</si>
  <si>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</si>
  <si>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</si>
  <si>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</si>
  <si>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</si>
  <si>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</si>
  <si>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</si>
  <si>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</si>
  <si>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</si>
  <si>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</si>
  <si>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</si>
  <si>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</si>
  <si>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</si>
  <si>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</si>
  <si>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</si>
  <si>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</si>
  <si>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</si>
  <si>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</si>
  <si>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</si>
  <si>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</si>
  <si>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</si>
  <si>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</si>
  <si>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</si>
  <si>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</si>
  <si>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</si>
  <si>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</si>
  <si>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</si>
  <si>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</si>
  <si>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</si>
  <si>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</si>
  <si>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</si>
  <si>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</si>
  <si>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</si>
  <si>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</si>
  <si>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</si>
  <si>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</si>
  <si>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</si>
  <si>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</si>
  <si>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</si>
  <si>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</si>
  <si>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</si>
  <si>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</si>
  <si>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</si>
  <si>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</si>
  <si>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</si>
  <si>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</si>
  <si>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</si>
  <si>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</si>
  <si>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</si>
  <si>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</si>
  <si>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</si>
  <si>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</si>
  <si>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</si>
  <si>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Laste muusika- ja kunstikoolid</t>
  </si>
  <si>
    <t>08106</t>
  </si>
  <si>
    <t>Laste huvialamajad ja keskused</t>
  </si>
  <si>
    <t>08107</t>
  </si>
  <si>
    <t>Noorsootöö ja noortekeskused</t>
  </si>
  <si>
    <t>08108</t>
  </si>
  <si>
    <t>Täiskasvanute huvialaasutused</t>
  </si>
  <si>
    <t>08109</t>
  </si>
  <si>
    <t>Vaba aja üritused</t>
  </si>
  <si>
    <t>08201</t>
  </si>
  <si>
    <t>Raamatukogud</t>
  </si>
  <si>
    <t>08202</t>
  </si>
  <si>
    <t>Rahva- ja kultuurimajad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</si>
  <si>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</si>
  <si>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</si>
  <si>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</si>
  <si>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</si>
  <si>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</si>
  <si>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</si>
  <si>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</si>
  <si>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</si>
  <si>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</si>
  <si>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</si>
  <si>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08208</t>
  </si>
  <si>
    <t>Kultuuriüritused</t>
  </si>
  <si>
    <t>08209</t>
  </si>
  <si>
    <t>Seltsitegevus</t>
  </si>
  <si>
    <t>08210</t>
  </si>
  <si>
    <t>Loomaaed</t>
  </si>
  <si>
    <t>08211</t>
  </si>
  <si>
    <t>Botaanikaaed</t>
  </si>
  <si>
    <t>08212</t>
  </si>
  <si>
    <t>Laululavad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</si>
  <si>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</si>
  <si>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</si>
  <si>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</si>
  <si>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</si>
  <si>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</si>
  <si>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</si>
  <si>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Ülalnimetamata vaba aja, kultuuri ja religiooni kulud kokku</t>
  </si>
  <si>
    <t>09</t>
  </si>
  <si>
    <t>Haridus</t>
  </si>
  <si>
    <t>09110</t>
  </si>
  <si>
    <t>Alusharidus (lasteaiad)</t>
  </si>
  <si>
    <t>09210-09221</t>
  </si>
  <si>
    <t>Üldhariduskoolid, sh LAK</t>
  </si>
  <si>
    <t>09222, 09223, 09300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</si>
  <si>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</si>
  <si>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</si>
  <si>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</si>
  <si>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</si>
  <si>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</si>
  <si>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</si>
  <si>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</si>
  <si>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</si>
  <si>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</si>
  <si>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</si>
  <si>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</si>
  <si>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</si>
  <si>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</si>
  <si>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</si>
  <si>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</si>
  <si>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</si>
  <si>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</si>
  <si>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</si>
  <si>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</si>
  <si>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</si>
  <si>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</si>
  <si>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</si>
  <si>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</si>
  <si>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</si>
  <si>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</si>
  <si>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</si>
  <si>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</si>
  <si>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</si>
  <si>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</si>
  <si>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</si>
  <si>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</si>
  <si>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</si>
  <si>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</si>
  <si>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</si>
  <si>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</si>
  <si>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</si>
  <si>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</si>
  <si>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</si>
  <si>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</si>
  <si>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</si>
  <si>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</si>
  <si>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</si>
  <si>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</si>
  <si>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</si>
  <si>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</si>
  <si>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</si>
  <si>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</si>
  <si>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Eelarve</t>
  </si>
  <si>
    <t>Summa €</t>
  </si>
  <si>
    <t>jaotus</t>
  </si>
  <si>
    <t>Kulude suunamine:</t>
  </si>
  <si>
    <t>põhit.</t>
  </si>
  <si>
    <t>inv.</t>
  </si>
  <si>
    <t>EELARVE MUUDATUSED</t>
  </si>
  <si>
    <t>Muusikakool</t>
  </si>
  <si>
    <t>põhit</t>
  </si>
  <si>
    <t>2017.a. LISAEELARVE EELNÕU</t>
  </si>
  <si>
    <t>Lisaeelarve märts 2017</t>
  </si>
  <si>
    <t>Toetusfond - hariduskuludeks</t>
  </si>
  <si>
    <t>Põhikooli ja gümnaasiumi õpetajate palkadeks</t>
  </si>
  <si>
    <t>Toetusfond - teede korrashoid</t>
  </si>
  <si>
    <t>Teede ja tänavate invest.</t>
  </si>
  <si>
    <t xml:space="preserve">T U L U D </t>
  </si>
  <si>
    <t>Toetus Rahandusministeeriumilt</t>
  </si>
  <si>
    <t>Sihtotstarbeline toetus. Kalmistu viidad: SA Tõrva Kirik-Kammersaal</t>
  </si>
  <si>
    <t>Toetus Rahvakultuuri Keskuselt</t>
  </si>
  <si>
    <t>Valga maakona laulu- ja tantsupeo "Nii me elame" läbiviimise kuludeks</t>
  </si>
  <si>
    <t>Toetus Kaitseministeeriumilt</t>
  </si>
  <si>
    <t>Tõrva Gümnaasium - riigikaitsealase tegevuse kuludeks.</t>
  </si>
  <si>
    <t>PRIA</t>
  </si>
  <si>
    <t>Koolipiima toetus</t>
  </si>
  <si>
    <t>Koolipuuvilja toetus</t>
  </si>
  <si>
    <t xml:space="preserve">K U L U D </t>
  </si>
  <si>
    <t>Teed ja tänavad</t>
  </si>
  <si>
    <t>(kululiik 55125)</t>
  </si>
  <si>
    <t>(kululiik 1551)</t>
  </si>
  <si>
    <t>Kululiigi muudatus</t>
  </si>
  <si>
    <t xml:space="preserve"> projektide kaasfonantseerimiseks</t>
  </si>
  <si>
    <t xml:space="preserve"> teede rek.</t>
  </si>
  <si>
    <t xml:space="preserve"> muusikakooli maj.kulud 700; projektide kaasfin.542</t>
  </si>
  <si>
    <t>Lasteaed Tõrvalill</t>
  </si>
  <si>
    <t>Lasteaed Mõmmik</t>
  </si>
  <si>
    <t>09212</t>
  </si>
  <si>
    <t>Põhiharidus (riigi)</t>
  </si>
  <si>
    <t>09213</t>
  </si>
  <si>
    <t>Gümn.haridus (riigi)</t>
  </si>
  <si>
    <t>09220</t>
  </si>
  <si>
    <t>Tõrva Gümnaasim</t>
  </si>
  <si>
    <t>Riigikaitsealase tegevuse kulud</t>
  </si>
  <si>
    <t>koolipiim 122,82, koolipuuvili 47,74</t>
  </si>
  <si>
    <t>koolipiim 195,23, koolipuuvili 70,40</t>
  </si>
  <si>
    <t>õpetajate töötasudeks</t>
  </si>
  <si>
    <t>Tõrva Kultuurimaja</t>
  </si>
  <si>
    <t>maakonna laulu- ja tantsupeo korraldamise kulud</t>
  </si>
  <si>
    <t>Kirik-Kammersaal</t>
  </si>
  <si>
    <t>Kalmistu viitade paigaldamine</t>
  </si>
  <si>
    <t>Koolipiim 720,67, koolipuuvili 86,42 Tõrva Gümn.</t>
  </si>
  <si>
    <t>09510</t>
  </si>
  <si>
    <t>Õpilaste koolituskulud</t>
  </si>
  <si>
    <t>2017.a.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</si>
</sst>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0" fontId="1" fillId="0" borderId="0" xfId="0" applyFont="1" applyFill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49" fontId="6" fillId="0" borderId="0" xfId="0" applyNumberFormat="1" applyFont="1" applyFill="1" applyAlignment="1"/>
    <xf numFmtId="0" fontId="7" fillId="0" borderId="0" xfId="1" applyFont="1" applyFill="1" applyProtection="1">
      <protection locked="0"/>
    </xf>
    <xf numFmtId="0" fontId="3" fillId="0" borderId="0" xfId="1" applyFont="1" applyFill="1" applyProtection="1">
      <protection locked="0"/>
    </xf>
    <xf numFmtId="49" fontId="8" fillId="0" borderId="0" xfId="0" applyNumberFormat="1" applyFont="1" applyFill="1" applyAlignment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left" wrapText="1"/>
    </xf>
    <xf numFmtId="4" fontId="6" fillId="0" borderId="4" xfId="2" applyNumberFormat="1" applyFont="1" applyFill="1" applyBorder="1" applyAlignment="1" applyProtection="1"/>
    <xf numFmtId="49" fontId="6" fillId="0" borderId="5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4" fontId="6" fillId="0" borderId="1" xfId="2" applyNumberFormat="1" applyFont="1" applyFill="1" applyBorder="1" applyAlignment="1" applyProtection="1"/>
    <xf numFmtId="49" fontId="8" fillId="0" borderId="7" xfId="0" applyNumberFormat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horizontal="left" wrapText="1"/>
    </xf>
    <xf numFmtId="4" fontId="8" fillId="0" borderId="9" xfId="2" applyNumberFormat="1" applyFont="1" applyFill="1" applyBorder="1" applyProtection="1">
      <protection locked="0"/>
    </xf>
    <xf numFmtId="49" fontId="8" fillId="0" borderId="10" xfId="0" applyNumberFormat="1" applyFont="1" applyFill="1" applyBorder="1" applyAlignment="1">
      <alignment horizontal="left" wrapText="1"/>
    </xf>
    <xf numFmtId="49" fontId="8" fillId="0" borderId="11" xfId="0" applyNumberFormat="1" applyFont="1" applyFill="1" applyBorder="1" applyAlignment="1">
      <alignment horizontal="left" wrapText="1"/>
    </xf>
    <xf numFmtId="4" fontId="8" fillId="0" borderId="12" xfId="2" applyNumberFormat="1" applyFont="1" applyFill="1" applyBorder="1" applyProtection="1">
      <protection locked="0"/>
    </xf>
    <xf numFmtId="49" fontId="8" fillId="0" borderId="13" xfId="0" applyNumberFormat="1" applyFont="1" applyFill="1" applyBorder="1" applyAlignment="1">
      <alignment horizontal="left" wrapText="1"/>
    </xf>
    <xf numFmtId="49" fontId="8" fillId="0" borderId="14" xfId="0" applyNumberFormat="1" applyFont="1" applyFill="1" applyBorder="1" applyAlignment="1">
      <alignment horizontal="left" wrapText="1"/>
    </xf>
    <xf numFmtId="4" fontId="8" fillId="0" borderId="15" xfId="2" applyNumberFormat="1" applyFont="1" applyFill="1" applyBorder="1" applyProtection="1">
      <protection locked="0"/>
    </xf>
    <xf numFmtId="49" fontId="6" fillId="0" borderId="16" xfId="0" applyNumberFormat="1" applyFont="1" applyFill="1" applyBorder="1" applyAlignment="1">
      <alignment horizontal="left" wrapText="1"/>
    </xf>
    <xf numFmtId="49" fontId="6" fillId="0" borderId="17" xfId="0" applyNumberFormat="1" applyFont="1" applyFill="1" applyBorder="1" applyAlignment="1">
      <alignment horizontal="left" wrapText="1"/>
    </xf>
    <xf numFmtId="4" fontId="8" fillId="0" borderId="9" xfId="2" applyNumberFormat="1" applyFont="1" applyFill="1" applyBorder="1" applyAlignment="1" applyProtection="1"/>
    <xf numFmtId="4" fontId="8" fillId="0" borderId="12" xfId="2" applyNumberFormat="1" applyFont="1" applyFill="1" applyBorder="1" applyAlignment="1" applyProtection="1"/>
    <xf numFmtId="4" fontId="8" fillId="0" borderId="15" xfId="2" applyNumberFormat="1" applyFont="1" applyFill="1" applyBorder="1" applyAlignment="1" applyProtection="1"/>
    <xf numFmtId="0" fontId="1" fillId="0" borderId="9" xfId="1" applyFont="1" applyBorder="1"/>
    <xf numFmtId="4" fontId="8" fillId="0" borderId="9" xfId="2" applyNumberFormat="1" applyFont="1" applyFill="1" applyBorder="1" applyAlignment="1" applyProtection="1">
      <protection locked="0"/>
    </xf>
    <xf numFmtId="4" fontId="8" fillId="0" borderId="15" xfId="2" applyNumberFormat="1" applyFont="1" applyFill="1" applyBorder="1" applyAlignment="1" applyProtection="1">
      <protection locked="0"/>
    </xf>
    <xf numFmtId="4" fontId="4" fillId="0" borderId="1" xfId="1" applyNumberFormat="1" applyFont="1" applyFill="1" applyBorder="1"/>
    <xf numFmtId="4" fontId="4" fillId="0" borderId="1" xfId="1" applyNumberFormat="1" applyFont="1" applyBorder="1"/>
    <xf numFmtId="4" fontId="8" fillId="0" borderId="12" xfId="2" applyNumberFormat="1" applyFont="1" applyFill="1" applyBorder="1" applyAlignment="1" applyProtection="1">
      <protection locked="0"/>
    </xf>
    <xf numFmtId="4" fontId="1" fillId="0" borderId="12" xfId="1" applyNumberFormat="1" applyFont="1" applyBorder="1"/>
    <xf numFmtId="4" fontId="8" fillId="0" borderId="9" xfId="1" applyNumberFormat="1" applyFont="1" applyFill="1" applyBorder="1" applyProtection="1">
      <protection locked="0"/>
    </xf>
    <xf numFmtId="4" fontId="1" fillId="0" borderId="15" xfId="1" applyNumberFormat="1" applyFont="1" applyBorder="1"/>
    <xf numFmtId="49" fontId="6" fillId="0" borderId="18" xfId="0" applyNumberFormat="1" applyFont="1" applyFill="1" applyBorder="1" applyAlignment="1">
      <alignment horizontal="left" wrapText="1"/>
    </xf>
    <xf numFmtId="49" fontId="6" fillId="0" borderId="19" xfId="0" applyNumberFormat="1" applyFont="1" applyFill="1" applyBorder="1" applyAlignment="1">
      <alignment horizontal="left" wrapText="1"/>
    </xf>
    <xf numFmtId="4" fontId="6" fillId="0" borderId="20" xfId="1" applyNumberFormat="1" applyFont="1" applyFill="1" applyBorder="1" applyProtection="1">
      <protection locked="0"/>
    </xf>
    <xf numFmtId="4" fontId="6" fillId="0" borderId="20" xfId="2" applyNumberFormat="1" applyFont="1" applyFill="1" applyBorder="1" applyProtection="1">
      <protection locked="0"/>
    </xf>
    <xf numFmtId="49" fontId="6" fillId="0" borderId="21" xfId="0" applyNumberFormat="1" applyFont="1" applyFill="1" applyBorder="1" applyAlignment="1">
      <alignment horizontal="left" wrapText="1"/>
    </xf>
    <xf numFmtId="49" fontId="6" fillId="0" borderId="22" xfId="0" applyNumberFormat="1" applyFont="1" applyFill="1" applyBorder="1" applyAlignment="1">
      <alignment horizontal="left" wrapText="1"/>
    </xf>
    <xf numFmtId="0" fontId="1" fillId="0" borderId="23" xfId="1" applyFont="1" applyBorder="1"/>
    <xf numFmtId="49" fontId="8" fillId="3" borderId="24" xfId="0" applyNumberFormat="1" applyFont="1" applyFill="1" applyBorder="1" applyAlignment="1">
      <alignment horizontal="left" wrapText="1"/>
    </xf>
    <xf numFmtId="49" fontId="8" fillId="3" borderId="25" xfId="0" applyNumberFormat="1" applyFont="1" applyFill="1" applyBorder="1" applyAlignment="1">
      <alignment horizontal="left" wrapText="1"/>
    </xf>
    <xf numFmtId="4" fontId="8" fillId="3" borderId="26" xfId="1" applyNumberFormat="1" applyFont="1" applyFill="1" applyBorder="1"/>
    <xf numFmtId="49" fontId="6" fillId="0" borderId="1" xfId="0" applyNumberFormat="1" applyFont="1" applyFill="1" applyBorder="1" applyAlignment="1">
      <alignment horizontal="left" wrapText="1"/>
    </xf>
    <xf numFmtId="4" fontId="8" fillId="0" borderId="1" xfId="1" applyNumberFormat="1" applyFont="1" applyBorder="1" applyAlignment="1" applyProtection="1"/>
    <xf numFmtId="4" fontId="8" fillId="0" borderId="9" xfId="1" applyNumberFormat="1" applyFont="1" applyBorder="1" applyAlignment="1" applyProtection="1">
      <protection locked="0"/>
    </xf>
    <xf numFmtId="4" fontId="8" fillId="0" borderId="12" xfId="1" applyNumberFormat="1" applyFont="1" applyBorder="1" applyAlignment="1" applyProtection="1">
      <protection locked="0"/>
    </xf>
    <xf numFmtId="4" fontId="8" fillId="0" borderId="12" xfId="1" applyNumberFormat="1" applyFont="1" applyBorder="1" applyAlignment="1" applyProtection="1"/>
    <xf numFmtId="4" fontId="8" fillId="0" borderId="15" xfId="1" applyNumberFormat="1" applyFont="1" applyBorder="1" applyProtection="1">
      <protection locked="0"/>
    </xf>
    <xf numFmtId="0" fontId="1" fillId="0" borderId="1" xfId="1" applyFont="1" applyBorder="1"/>
    <xf numFmtId="4" fontId="8" fillId="0" borderId="1" xfId="1" applyNumberFormat="1" applyFont="1" applyBorder="1" applyProtection="1"/>
    <xf numFmtId="4" fontId="8" fillId="0" borderId="15" xfId="1" applyNumberFormat="1" applyFont="1" applyBorder="1" applyAlignment="1" applyProtection="1">
      <protection locked="0"/>
    </xf>
    <xf numFmtId="0" fontId="1" fillId="0" borderId="15" xfId="1" applyFont="1" applyBorder="1"/>
    <xf numFmtId="0" fontId="1" fillId="0" borderId="8" xfId="2" applyFont="1" applyFill="1" applyBorder="1" applyAlignment="1">
      <alignment horizontal="left"/>
    </xf>
    <xf numFmtId="4" fontId="6" fillId="0" borderId="1" xfId="1" applyNumberFormat="1" applyFont="1" applyBorder="1" applyAlignment="1" applyProtection="1"/>
    <xf numFmtId="4" fontId="8" fillId="2" borderId="9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left" wrapText="1"/>
    </xf>
    <xf numFmtId="4" fontId="8" fillId="2" borderId="12" xfId="0" applyNumberFormat="1" applyFont="1" applyFill="1" applyBorder="1" applyAlignment="1">
      <alignment horizontal="right"/>
    </xf>
    <xf numFmtId="4" fontId="8" fillId="2" borderId="15" xfId="0" applyNumberFormat="1" applyFont="1" applyFill="1" applyBorder="1" applyAlignment="1">
      <alignment horizontal="right"/>
    </xf>
    <xf numFmtId="49" fontId="8" fillId="0" borderId="21" xfId="0" applyNumberFormat="1" applyFont="1" applyFill="1" applyBorder="1" applyAlignment="1">
      <alignment horizontal="left" wrapText="1"/>
    </xf>
    <xf numFmtId="49" fontId="8" fillId="0" borderId="22" xfId="0" applyNumberFormat="1" applyFont="1" applyFill="1" applyBorder="1" applyAlignment="1">
      <alignment horizontal="left" wrapText="1"/>
    </xf>
    <xf numFmtId="4" fontId="8" fillId="2" borderId="23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4" fillId="0" borderId="0" xfId="0" applyNumberFormat="1" applyFont="1"/>
    <xf numFmtId="4" fontId="1" fillId="4" borderId="0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</cellXfs>
  <cellStyles count="3">
    <cellStyle name="Normaallaad" xfId="0" builtinId="0"/>
    <cellStyle name="Normal 2" xfId="1"/>
    <cellStyle name="Normal_Sheet1 2" xfId="2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zoomScale="130" zoomScaleNormal="130" workbookViewId="0">
      <selection activeCell="D33" sqref="D33"/>
    </sheetView>
  </sheetViews>
  <sheetFormatPr defaultRowHeight="15" x14ac:dyDescent="0.25"/>
  <cols>
    <col min="1" max="1" width="9.140625" style="1" customWidth="1"/>
    <col min="2" max="2" width="31.85546875" style="1" customWidth="1"/>
    <col min="3" max="3" width="13.42578125" customWidth="1"/>
    <col min="4" max="4" width="11.5703125" customWidth="1"/>
    <col min="5" max="5" width="13.5703125" customWidth="1"/>
    <col min="257" max="257" width="9.140625" customWidth="1"/>
    <col min="258" max="258" width="39" customWidth="1"/>
    <col min="259" max="259" width="13.42578125" customWidth="1"/>
    <col min="260" max="260" width="11.5703125" customWidth="1"/>
    <col min="261" max="261" width="14.5703125" customWidth="1"/>
    <col min="513" max="513" width="9.140625" customWidth="1"/>
    <col min="514" max="514" width="39" customWidth="1"/>
    <col min="515" max="515" width="13.42578125" customWidth="1"/>
    <col min="516" max="516" width="11.5703125" customWidth="1"/>
    <col min="517" max="517" width="14.5703125" customWidth="1"/>
    <col min="769" max="769" width="9.140625" customWidth="1"/>
    <col min="770" max="770" width="39" customWidth="1"/>
    <col min="771" max="771" width="13.42578125" customWidth="1"/>
    <col min="772" max="772" width="11.5703125" customWidth="1"/>
    <col min="773" max="773" width="14.5703125" customWidth="1"/>
    <col min="1025" max="1025" width="9.140625" customWidth="1"/>
    <col min="1026" max="1026" width="39" customWidth="1"/>
    <col min="1027" max="1027" width="13.42578125" customWidth="1"/>
    <col min="1028" max="1028" width="11.5703125" customWidth="1"/>
    <col min="1029" max="1029" width="14.5703125" customWidth="1"/>
    <col min="1281" max="1281" width="9.140625" customWidth="1"/>
    <col min="1282" max="1282" width="39" customWidth="1"/>
    <col min="1283" max="1283" width="13.42578125" customWidth="1"/>
    <col min="1284" max="1284" width="11.5703125" customWidth="1"/>
    <col min="1285" max="1285" width="14.5703125" customWidth="1"/>
    <col min="1537" max="1537" width="9.140625" customWidth="1"/>
    <col min="1538" max="1538" width="39" customWidth="1"/>
    <col min="1539" max="1539" width="13.42578125" customWidth="1"/>
    <col min="1540" max="1540" width="11.5703125" customWidth="1"/>
    <col min="1541" max="1541" width="14.5703125" customWidth="1"/>
    <col min="1793" max="1793" width="9.140625" customWidth="1"/>
    <col min="1794" max="1794" width="39" customWidth="1"/>
    <col min="1795" max="1795" width="13.42578125" customWidth="1"/>
    <col min="1796" max="1796" width="11.5703125" customWidth="1"/>
    <col min="1797" max="1797" width="14.5703125" customWidth="1"/>
    <col min="2049" max="2049" width="9.140625" customWidth="1"/>
    <col min="2050" max="2050" width="39" customWidth="1"/>
    <col min="2051" max="2051" width="13.42578125" customWidth="1"/>
    <col min="2052" max="2052" width="11.5703125" customWidth="1"/>
    <col min="2053" max="2053" width="14.5703125" customWidth="1"/>
    <col min="2305" max="2305" width="9.140625" customWidth="1"/>
    <col min="2306" max="2306" width="39" customWidth="1"/>
    <col min="2307" max="2307" width="13.42578125" customWidth="1"/>
    <col min="2308" max="2308" width="11.5703125" customWidth="1"/>
    <col min="2309" max="2309" width="14.5703125" customWidth="1"/>
    <col min="2561" max="2561" width="9.140625" customWidth="1"/>
    <col min="2562" max="2562" width="39" customWidth="1"/>
    <col min="2563" max="2563" width="13.42578125" customWidth="1"/>
    <col min="2564" max="2564" width="11.5703125" customWidth="1"/>
    <col min="2565" max="2565" width="14.5703125" customWidth="1"/>
    <col min="2817" max="2817" width="9.140625" customWidth="1"/>
    <col min="2818" max="2818" width="39" customWidth="1"/>
    <col min="2819" max="2819" width="13.42578125" customWidth="1"/>
    <col min="2820" max="2820" width="11.5703125" customWidth="1"/>
    <col min="2821" max="2821" width="14.5703125" customWidth="1"/>
    <col min="3073" max="3073" width="9.140625" customWidth="1"/>
    <col min="3074" max="3074" width="39" customWidth="1"/>
    <col min="3075" max="3075" width="13.42578125" customWidth="1"/>
    <col min="3076" max="3076" width="11.5703125" customWidth="1"/>
    <col min="3077" max="3077" width="14.5703125" customWidth="1"/>
    <col min="3329" max="3329" width="9.140625" customWidth="1"/>
    <col min="3330" max="3330" width="39" customWidth="1"/>
    <col min="3331" max="3331" width="13.42578125" customWidth="1"/>
    <col min="3332" max="3332" width="11.5703125" customWidth="1"/>
    <col min="3333" max="3333" width="14.5703125" customWidth="1"/>
    <col min="3585" max="3585" width="9.140625" customWidth="1"/>
    <col min="3586" max="3586" width="39" customWidth="1"/>
    <col min="3587" max="3587" width="13.42578125" customWidth="1"/>
    <col min="3588" max="3588" width="11.5703125" customWidth="1"/>
    <col min="3589" max="3589" width="14.5703125" customWidth="1"/>
    <col min="3841" max="3841" width="9.140625" customWidth="1"/>
    <col min="3842" max="3842" width="39" customWidth="1"/>
    <col min="3843" max="3843" width="13.42578125" customWidth="1"/>
    <col min="3844" max="3844" width="11.5703125" customWidth="1"/>
    <col min="3845" max="3845" width="14.5703125" customWidth="1"/>
    <col min="4097" max="4097" width="9.140625" customWidth="1"/>
    <col min="4098" max="4098" width="39" customWidth="1"/>
    <col min="4099" max="4099" width="13.42578125" customWidth="1"/>
    <col min="4100" max="4100" width="11.5703125" customWidth="1"/>
    <col min="4101" max="4101" width="14.5703125" customWidth="1"/>
    <col min="4353" max="4353" width="9.140625" customWidth="1"/>
    <col min="4354" max="4354" width="39" customWidth="1"/>
    <col min="4355" max="4355" width="13.42578125" customWidth="1"/>
    <col min="4356" max="4356" width="11.5703125" customWidth="1"/>
    <col min="4357" max="4357" width="14.5703125" customWidth="1"/>
    <col min="4609" max="4609" width="9.140625" customWidth="1"/>
    <col min="4610" max="4610" width="39" customWidth="1"/>
    <col min="4611" max="4611" width="13.42578125" customWidth="1"/>
    <col min="4612" max="4612" width="11.5703125" customWidth="1"/>
    <col min="4613" max="4613" width="14.5703125" customWidth="1"/>
    <col min="4865" max="4865" width="9.140625" customWidth="1"/>
    <col min="4866" max="4866" width="39" customWidth="1"/>
    <col min="4867" max="4867" width="13.42578125" customWidth="1"/>
    <col min="4868" max="4868" width="11.5703125" customWidth="1"/>
    <col min="4869" max="4869" width="14.5703125" customWidth="1"/>
    <col min="5121" max="5121" width="9.140625" customWidth="1"/>
    <col min="5122" max="5122" width="39" customWidth="1"/>
    <col min="5123" max="5123" width="13.42578125" customWidth="1"/>
    <col min="5124" max="5124" width="11.5703125" customWidth="1"/>
    <col min="5125" max="5125" width="14.5703125" customWidth="1"/>
    <col min="5377" max="5377" width="9.140625" customWidth="1"/>
    <col min="5378" max="5378" width="39" customWidth="1"/>
    <col min="5379" max="5379" width="13.42578125" customWidth="1"/>
    <col min="5380" max="5380" width="11.5703125" customWidth="1"/>
    <col min="5381" max="5381" width="14.5703125" customWidth="1"/>
    <col min="5633" max="5633" width="9.140625" customWidth="1"/>
    <col min="5634" max="5634" width="39" customWidth="1"/>
    <col min="5635" max="5635" width="13.42578125" customWidth="1"/>
    <col min="5636" max="5636" width="11.5703125" customWidth="1"/>
    <col min="5637" max="5637" width="14.5703125" customWidth="1"/>
    <col min="5889" max="5889" width="9.140625" customWidth="1"/>
    <col min="5890" max="5890" width="39" customWidth="1"/>
    <col min="5891" max="5891" width="13.42578125" customWidth="1"/>
    <col min="5892" max="5892" width="11.5703125" customWidth="1"/>
    <col min="5893" max="5893" width="14.5703125" customWidth="1"/>
    <col min="6145" max="6145" width="9.140625" customWidth="1"/>
    <col min="6146" max="6146" width="39" customWidth="1"/>
    <col min="6147" max="6147" width="13.42578125" customWidth="1"/>
    <col min="6148" max="6148" width="11.5703125" customWidth="1"/>
    <col min="6149" max="6149" width="14.5703125" customWidth="1"/>
    <col min="6401" max="6401" width="9.140625" customWidth="1"/>
    <col min="6402" max="6402" width="39" customWidth="1"/>
    <col min="6403" max="6403" width="13.42578125" customWidth="1"/>
    <col min="6404" max="6404" width="11.5703125" customWidth="1"/>
    <col min="6405" max="6405" width="14.5703125" customWidth="1"/>
    <col min="6657" max="6657" width="9.140625" customWidth="1"/>
    <col min="6658" max="6658" width="39" customWidth="1"/>
    <col min="6659" max="6659" width="13.42578125" customWidth="1"/>
    <col min="6660" max="6660" width="11.5703125" customWidth="1"/>
    <col min="6661" max="6661" width="14.5703125" customWidth="1"/>
    <col min="6913" max="6913" width="9.140625" customWidth="1"/>
    <col min="6914" max="6914" width="39" customWidth="1"/>
    <col min="6915" max="6915" width="13.42578125" customWidth="1"/>
    <col min="6916" max="6916" width="11.5703125" customWidth="1"/>
    <col min="6917" max="6917" width="14.5703125" customWidth="1"/>
    <col min="7169" max="7169" width="9.140625" customWidth="1"/>
    <col min="7170" max="7170" width="39" customWidth="1"/>
    <col min="7171" max="7171" width="13.42578125" customWidth="1"/>
    <col min="7172" max="7172" width="11.5703125" customWidth="1"/>
    <col min="7173" max="7173" width="14.5703125" customWidth="1"/>
    <col min="7425" max="7425" width="9.140625" customWidth="1"/>
    <col min="7426" max="7426" width="39" customWidth="1"/>
    <col min="7427" max="7427" width="13.42578125" customWidth="1"/>
    <col min="7428" max="7428" width="11.5703125" customWidth="1"/>
    <col min="7429" max="7429" width="14.5703125" customWidth="1"/>
    <col min="7681" max="7681" width="9.140625" customWidth="1"/>
    <col min="7682" max="7682" width="39" customWidth="1"/>
    <col min="7683" max="7683" width="13.42578125" customWidth="1"/>
    <col min="7684" max="7684" width="11.5703125" customWidth="1"/>
    <col min="7685" max="7685" width="14.5703125" customWidth="1"/>
    <col min="7937" max="7937" width="9.140625" customWidth="1"/>
    <col min="7938" max="7938" width="39" customWidth="1"/>
    <col min="7939" max="7939" width="13.42578125" customWidth="1"/>
    <col min="7940" max="7940" width="11.5703125" customWidth="1"/>
    <col min="7941" max="7941" width="14.5703125" customWidth="1"/>
    <col min="8193" max="8193" width="9.140625" customWidth="1"/>
    <col min="8194" max="8194" width="39" customWidth="1"/>
    <col min="8195" max="8195" width="13.42578125" customWidth="1"/>
    <col min="8196" max="8196" width="11.5703125" customWidth="1"/>
    <col min="8197" max="8197" width="14.5703125" customWidth="1"/>
    <col min="8449" max="8449" width="9.140625" customWidth="1"/>
    <col min="8450" max="8450" width="39" customWidth="1"/>
    <col min="8451" max="8451" width="13.42578125" customWidth="1"/>
    <col min="8452" max="8452" width="11.5703125" customWidth="1"/>
    <col min="8453" max="8453" width="14.5703125" customWidth="1"/>
    <col min="8705" max="8705" width="9.140625" customWidth="1"/>
    <col min="8706" max="8706" width="39" customWidth="1"/>
    <col min="8707" max="8707" width="13.42578125" customWidth="1"/>
    <col min="8708" max="8708" width="11.5703125" customWidth="1"/>
    <col min="8709" max="8709" width="14.5703125" customWidth="1"/>
    <col min="8961" max="8961" width="9.140625" customWidth="1"/>
    <col min="8962" max="8962" width="39" customWidth="1"/>
    <col min="8963" max="8963" width="13.42578125" customWidth="1"/>
    <col min="8964" max="8964" width="11.5703125" customWidth="1"/>
    <col min="8965" max="8965" width="14.5703125" customWidth="1"/>
    <col min="9217" max="9217" width="9.140625" customWidth="1"/>
    <col min="9218" max="9218" width="39" customWidth="1"/>
    <col min="9219" max="9219" width="13.42578125" customWidth="1"/>
    <col min="9220" max="9220" width="11.5703125" customWidth="1"/>
    <col min="9221" max="9221" width="14.5703125" customWidth="1"/>
    <col min="9473" max="9473" width="9.140625" customWidth="1"/>
    <col min="9474" max="9474" width="39" customWidth="1"/>
    <col min="9475" max="9475" width="13.42578125" customWidth="1"/>
    <col min="9476" max="9476" width="11.5703125" customWidth="1"/>
    <col min="9477" max="9477" width="14.5703125" customWidth="1"/>
    <col min="9729" max="9729" width="9.140625" customWidth="1"/>
    <col min="9730" max="9730" width="39" customWidth="1"/>
    <col min="9731" max="9731" width="13.42578125" customWidth="1"/>
    <col min="9732" max="9732" width="11.5703125" customWidth="1"/>
    <col min="9733" max="9733" width="14.5703125" customWidth="1"/>
    <col min="9985" max="9985" width="9.140625" customWidth="1"/>
    <col min="9986" max="9986" width="39" customWidth="1"/>
    <col min="9987" max="9987" width="13.42578125" customWidth="1"/>
    <col min="9988" max="9988" width="11.5703125" customWidth="1"/>
    <col min="9989" max="9989" width="14.5703125" customWidth="1"/>
    <col min="10241" max="10241" width="9.140625" customWidth="1"/>
    <col min="10242" max="10242" width="39" customWidth="1"/>
    <col min="10243" max="10243" width="13.42578125" customWidth="1"/>
    <col min="10244" max="10244" width="11.5703125" customWidth="1"/>
    <col min="10245" max="10245" width="14.5703125" customWidth="1"/>
    <col min="10497" max="10497" width="9.140625" customWidth="1"/>
    <col min="10498" max="10498" width="39" customWidth="1"/>
    <col min="10499" max="10499" width="13.42578125" customWidth="1"/>
    <col min="10500" max="10500" width="11.5703125" customWidth="1"/>
    <col min="10501" max="10501" width="14.5703125" customWidth="1"/>
    <col min="10753" max="10753" width="9.140625" customWidth="1"/>
    <col min="10754" max="10754" width="39" customWidth="1"/>
    <col min="10755" max="10755" width="13.42578125" customWidth="1"/>
    <col min="10756" max="10756" width="11.5703125" customWidth="1"/>
    <col min="10757" max="10757" width="14.5703125" customWidth="1"/>
    <col min="11009" max="11009" width="9.140625" customWidth="1"/>
    <col min="11010" max="11010" width="39" customWidth="1"/>
    <col min="11011" max="11011" width="13.42578125" customWidth="1"/>
    <col min="11012" max="11012" width="11.5703125" customWidth="1"/>
    <col min="11013" max="11013" width="14.5703125" customWidth="1"/>
    <col min="11265" max="11265" width="9.140625" customWidth="1"/>
    <col min="11266" max="11266" width="39" customWidth="1"/>
    <col min="11267" max="11267" width="13.42578125" customWidth="1"/>
    <col min="11268" max="11268" width="11.5703125" customWidth="1"/>
    <col min="11269" max="11269" width="14.5703125" customWidth="1"/>
    <col min="11521" max="11521" width="9.140625" customWidth="1"/>
    <col min="11522" max="11522" width="39" customWidth="1"/>
    <col min="11523" max="11523" width="13.42578125" customWidth="1"/>
    <col min="11524" max="11524" width="11.5703125" customWidth="1"/>
    <col min="11525" max="11525" width="14.5703125" customWidth="1"/>
    <col min="11777" max="11777" width="9.140625" customWidth="1"/>
    <col min="11778" max="11778" width="39" customWidth="1"/>
    <col min="11779" max="11779" width="13.42578125" customWidth="1"/>
    <col min="11780" max="11780" width="11.5703125" customWidth="1"/>
    <col min="11781" max="11781" width="14.5703125" customWidth="1"/>
    <col min="12033" max="12033" width="9.140625" customWidth="1"/>
    <col min="12034" max="12034" width="39" customWidth="1"/>
    <col min="12035" max="12035" width="13.42578125" customWidth="1"/>
    <col min="12036" max="12036" width="11.5703125" customWidth="1"/>
    <col min="12037" max="12037" width="14.5703125" customWidth="1"/>
    <col min="12289" max="12289" width="9.140625" customWidth="1"/>
    <col min="12290" max="12290" width="39" customWidth="1"/>
    <col min="12291" max="12291" width="13.42578125" customWidth="1"/>
    <col min="12292" max="12292" width="11.5703125" customWidth="1"/>
    <col min="12293" max="12293" width="14.5703125" customWidth="1"/>
    <col min="12545" max="12545" width="9.140625" customWidth="1"/>
    <col min="12546" max="12546" width="39" customWidth="1"/>
    <col min="12547" max="12547" width="13.42578125" customWidth="1"/>
    <col min="12548" max="12548" width="11.5703125" customWidth="1"/>
    <col min="12549" max="12549" width="14.5703125" customWidth="1"/>
    <col min="12801" max="12801" width="9.140625" customWidth="1"/>
    <col min="12802" max="12802" width="39" customWidth="1"/>
    <col min="12803" max="12803" width="13.42578125" customWidth="1"/>
    <col min="12804" max="12804" width="11.5703125" customWidth="1"/>
    <col min="12805" max="12805" width="14.5703125" customWidth="1"/>
    <col min="13057" max="13057" width="9.140625" customWidth="1"/>
    <col min="13058" max="13058" width="39" customWidth="1"/>
    <col min="13059" max="13059" width="13.42578125" customWidth="1"/>
    <col min="13060" max="13060" width="11.5703125" customWidth="1"/>
    <col min="13061" max="13061" width="14.5703125" customWidth="1"/>
    <col min="13313" max="13313" width="9.140625" customWidth="1"/>
    <col min="13314" max="13314" width="39" customWidth="1"/>
    <col min="13315" max="13315" width="13.42578125" customWidth="1"/>
    <col min="13316" max="13316" width="11.5703125" customWidth="1"/>
    <col min="13317" max="13317" width="14.5703125" customWidth="1"/>
    <col min="13569" max="13569" width="9.140625" customWidth="1"/>
    <col min="13570" max="13570" width="39" customWidth="1"/>
    <col min="13571" max="13571" width="13.42578125" customWidth="1"/>
    <col min="13572" max="13572" width="11.5703125" customWidth="1"/>
    <col min="13573" max="13573" width="14.5703125" customWidth="1"/>
    <col min="13825" max="13825" width="9.140625" customWidth="1"/>
    <col min="13826" max="13826" width="39" customWidth="1"/>
    <col min="13827" max="13827" width="13.42578125" customWidth="1"/>
    <col min="13828" max="13828" width="11.5703125" customWidth="1"/>
    <col min="13829" max="13829" width="14.5703125" customWidth="1"/>
    <col min="14081" max="14081" width="9.140625" customWidth="1"/>
    <col min="14082" max="14082" width="39" customWidth="1"/>
    <col min="14083" max="14083" width="13.42578125" customWidth="1"/>
    <col min="14084" max="14084" width="11.5703125" customWidth="1"/>
    <col min="14085" max="14085" width="14.5703125" customWidth="1"/>
    <col min="14337" max="14337" width="9.140625" customWidth="1"/>
    <col min="14338" max="14338" width="39" customWidth="1"/>
    <col min="14339" max="14339" width="13.42578125" customWidth="1"/>
    <col min="14340" max="14340" width="11.5703125" customWidth="1"/>
    <col min="14341" max="14341" width="14.5703125" customWidth="1"/>
    <col min="14593" max="14593" width="9.140625" customWidth="1"/>
    <col min="14594" max="14594" width="39" customWidth="1"/>
    <col min="14595" max="14595" width="13.42578125" customWidth="1"/>
    <col min="14596" max="14596" width="11.5703125" customWidth="1"/>
    <col min="14597" max="14597" width="14.5703125" customWidth="1"/>
    <col min="14849" max="14849" width="9.140625" customWidth="1"/>
    <col min="14850" max="14850" width="39" customWidth="1"/>
    <col min="14851" max="14851" width="13.42578125" customWidth="1"/>
    <col min="14852" max="14852" width="11.5703125" customWidth="1"/>
    <col min="14853" max="14853" width="14.5703125" customWidth="1"/>
    <col min="15105" max="15105" width="9.140625" customWidth="1"/>
    <col min="15106" max="15106" width="39" customWidth="1"/>
    <col min="15107" max="15107" width="13.42578125" customWidth="1"/>
    <col min="15108" max="15108" width="11.5703125" customWidth="1"/>
    <col min="15109" max="15109" width="14.5703125" customWidth="1"/>
    <col min="15361" max="15361" width="9.140625" customWidth="1"/>
    <col min="15362" max="15362" width="39" customWidth="1"/>
    <col min="15363" max="15363" width="13.42578125" customWidth="1"/>
    <col min="15364" max="15364" width="11.5703125" customWidth="1"/>
    <col min="15365" max="15365" width="14.5703125" customWidth="1"/>
    <col min="15617" max="15617" width="9.140625" customWidth="1"/>
    <col min="15618" max="15618" width="39" customWidth="1"/>
    <col min="15619" max="15619" width="13.42578125" customWidth="1"/>
    <col min="15620" max="15620" width="11.5703125" customWidth="1"/>
    <col min="15621" max="15621" width="14.5703125" customWidth="1"/>
    <col min="15873" max="15873" width="9.140625" customWidth="1"/>
    <col min="15874" max="15874" width="39" customWidth="1"/>
    <col min="15875" max="15875" width="13.42578125" customWidth="1"/>
    <col min="15876" max="15876" width="11.5703125" customWidth="1"/>
    <col min="15877" max="15877" width="14.5703125" customWidth="1"/>
    <col min="16129" max="16129" width="9.140625" customWidth="1"/>
    <col min="16130" max="16130" width="39" customWidth="1"/>
    <col min="16131" max="16131" width="13.42578125" customWidth="1"/>
    <col min="16132" max="16132" width="11.5703125" customWidth="1"/>
    <col min="16133" max="16133" width="14.5703125" customWidth="1"/>
  </cols>
  <sheetData>
    <row r="1" spans="1:5" x14ac:dyDescent="0.25">
      <c r="B1" s="2"/>
      <c r="C1" s="2"/>
      <c r="D1" s="3"/>
      <c r="E1" s="3" t="s">
        <v>0</v>
      </c>
    </row>
    <row r="2" spans="1:5" x14ac:dyDescent="0.25">
      <c r="B2" s="4" t="s">
        <v>1</v>
      </c>
      <c r="C2" s="5"/>
      <c r="D2" s="3" t="s">
        <v>2</v>
      </c>
      <c r="E2" s="3"/>
    </row>
    <row r="3" spans="1:5" ht="14.45" customHeight="1" x14ac:dyDescent="0.25">
      <c r="A3" s="6"/>
      <c r="B3" s="7" t="s">
        <v>291</v>
      </c>
      <c r="C3" s="8"/>
      <c r="D3" s="3"/>
      <c r="E3" s="3" t="s">
        <v>3</v>
      </c>
    </row>
    <row r="4" spans="1:5" ht="14.45" customHeight="1" thickBot="1" x14ac:dyDescent="0.3">
      <c r="A4" s="6"/>
      <c r="B4" s="7"/>
      <c r="C4" s="8"/>
      <c r="D4" s="3"/>
      <c r="E4" s="3"/>
    </row>
    <row r="5" spans="1:5" ht="14.45" customHeight="1" thickBot="1" x14ac:dyDescent="0.3">
      <c r="A5" s="9"/>
      <c r="B5" s="6"/>
      <c r="C5" s="10" t="s">
        <v>334</v>
      </c>
      <c r="D5" s="10" t="s">
        <v>4</v>
      </c>
      <c r="E5" s="10" t="s">
        <v>334</v>
      </c>
    </row>
    <row r="6" spans="1:5" ht="14.45" customHeight="1" thickBot="1" x14ac:dyDescent="0.3">
      <c r="A6" s="11"/>
      <c r="B6" s="12" t="s">
        <v>5</v>
      </c>
      <c r="C6" s="13">
        <f>C7+C14+C15+C19</f>
        <v>3612122</v>
      </c>
      <c r="D6" s="13">
        <f>D7+D14+D15+D19</f>
        <v>21920.28</v>
      </c>
      <c r="E6" s="13">
        <f>E7+E14+E15+E19</f>
        <v>3634042.2800000003</v>
      </c>
    </row>
    <row r="7" spans="1:5" ht="14.45" customHeight="1" thickBot="1" x14ac:dyDescent="0.3">
      <c r="A7" s="14" t="s">
        <v>6</v>
      </c>
      <c r="B7" s="15" t="s">
        <v>7</v>
      </c>
      <c r="C7" s="16">
        <f>SUM(C8:C13)</f>
        <v>1733000</v>
      </c>
      <c r="D7" s="16">
        <f>SUM(D8:D13)</f>
        <v>0</v>
      </c>
      <c r="E7" s="16">
        <f>SUM(E8:E13)</f>
        <v>1733000</v>
      </c>
    </row>
    <row r="8" spans="1:5" ht="14.45" customHeight="1" x14ac:dyDescent="0.25">
      <c r="A8" s="17" t="s">
        <v>8</v>
      </c>
      <c r="B8" s="18" t="s">
        <v>9</v>
      </c>
      <c r="C8" s="19">
        <v>1713000</v>
      </c>
      <c r="D8" s="19"/>
      <c r="E8" s="19">
        <f>C8+D8</f>
        <v>1713000</v>
      </c>
    </row>
    <row r="9" spans="1:5" ht="14.45" customHeight="1" x14ac:dyDescent="0.25">
      <c r="A9" s="20" t="s">
        <v>10</v>
      </c>
      <c r="B9" s="21" t="s">
        <v>11</v>
      </c>
      <c r="C9" s="22">
        <v>19000</v>
      </c>
      <c r="D9" s="22"/>
      <c r="E9" s="22">
        <f>C9+D9</f>
        <v>19000</v>
      </c>
    </row>
    <row r="10" spans="1:5" ht="14.45" customHeight="1" x14ac:dyDescent="0.25">
      <c r="A10" s="20" t="s">
        <v>12</v>
      </c>
      <c r="B10" s="21" t="s">
        <v>13</v>
      </c>
      <c r="C10" s="22"/>
      <c r="D10" s="22"/>
      <c r="E10" s="22"/>
    </row>
    <row r="11" spans="1:5" ht="14.45" customHeight="1" x14ac:dyDescent="0.25">
      <c r="A11" s="20" t="s">
        <v>14</v>
      </c>
      <c r="B11" s="21" t="s">
        <v>15</v>
      </c>
      <c r="C11" s="22">
        <v>500</v>
      </c>
      <c r="D11" s="22"/>
      <c r="E11" s="22">
        <f>C11+D11</f>
        <v>500</v>
      </c>
    </row>
    <row r="12" spans="1:5" ht="14.45" customHeight="1" x14ac:dyDescent="0.25">
      <c r="A12" s="20" t="s">
        <v>16</v>
      </c>
      <c r="B12" s="21" t="s">
        <v>17</v>
      </c>
      <c r="C12" s="22">
        <v>500</v>
      </c>
      <c r="D12" s="22"/>
      <c r="E12" s="22">
        <f>C12+D12</f>
        <v>500</v>
      </c>
    </row>
    <row r="13" spans="1:5" ht="14.45" customHeight="1" thickBot="1" x14ac:dyDescent="0.3">
      <c r="A13" s="23" t="s">
        <v>18</v>
      </c>
      <c r="B13" s="24" t="s">
        <v>19</v>
      </c>
      <c r="C13" s="25"/>
      <c r="D13" s="25"/>
      <c r="E13" s="25"/>
    </row>
    <row r="14" spans="1:5" ht="14.45" customHeight="1" thickBot="1" x14ac:dyDescent="0.3">
      <c r="A14" s="26" t="s">
        <v>20</v>
      </c>
      <c r="B14" s="27" t="s">
        <v>21</v>
      </c>
      <c r="C14" s="16">
        <v>551620</v>
      </c>
      <c r="D14" s="16"/>
      <c r="E14" s="16">
        <f>C14+D14</f>
        <v>551620</v>
      </c>
    </row>
    <row r="15" spans="1:5" ht="14.45" customHeight="1" thickBot="1" x14ac:dyDescent="0.3">
      <c r="A15" s="26"/>
      <c r="B15" s="27" t="s">
        <v>22</v>
      </c>
      <c r="C15" s="16">
        <f>C16+C17+C18</f>
        <v>1323091</v>
      </c>
      <c r="D15" s="16">
        <f>D16+D17+D18</f>
        <v>21920.28</v>
      </c>
      <c r="E15" s="16">
        <f>E16+E17+E18</f>
        <v>1345011.28</v>
      </c>
    </row>
    <row r="16" spans="1:5" ht="14.45" customHeight="1" x14ac:dyDescent="0.25">
      <c r="A16" s="17" t="s">
        <v>23</v>
      </c>
      <c r="B16" s="18" t="s">
        <v>24</v>
      </c>
      <c r="C16" s="28">
        <v>382000</v>
      </c>
      <c r="D16" s="28">
        <v>1242</v>
      </c>
      <c r="E16" s="19">
        <f>C16+D16</f>
        <v>383242</v>
      </c>
    </row>
    <row r="17" spans="1:5" ht="14.45" customHeight="1" x14ac:dyDescent="0.25">
      <c r="A17" s="20" t="s">
        <v>25</v>
      </c>
      <c r="B17" s="21" t="s">
        <v>26</v>
      </c>
      <c r="C17" s="29">
        <v>935443</v>
      </c>
      <c r="D17" s="29">
        <v>4843</v>
      </c>
      <c r="E17" s="22">
        <f>C17+D17</f>
        <v>940286</v>
      </c>
    </row>
    <row r="18" spans="1:5" ht="14.45" customHeight="1" thickBot="1" x14ac:dyDescent="0.3">
      <c r="A18" s="23" t="s">
        <v>27</v>
      </c>
      <c r="B18" s="24" t="s">
        <v>28</v>
      </c>
      <c r="C18" s="30">
        <v>5648</v>
      </c>
      <c r="D18" s="30">
        <v>15835.28</v>
      </c>
      <c r="E18" s="25">
        <f>C18+D18</f>
        <v>21483.279999999999</v>
      </c>
    </row>
    <row r="19" spans="1:5" ht="14.45" customHeight="1" thickBot="1" x14ac:dyDescent="0.3">
      <c r="A19" s="26"/>
      <c r="B19" s="27" t="s">
        <v>29</v>
      </c>
      <c r="C19" s="16">
        <f>SUM(C20:C23)</f>
        <v>4411</v>
      </c>
      <c r="D19" s="16">
        <f>SUM(D20:D23)</f>
        <v>0</v>
      </c>
      <c r="E19" s="16">
        <f>SUM(E20:E23)</f>
        <v>4411</v>
      </c>
    </row>
    <row r="20" spans="1:5" ht="14.45" customHeight="1" x14ac:dyDescent="0.25">
      <c r="A20" s="17" t="s">
        <v>30</v>
      </c>
      <c r="B20" s="18" t="s">
        <v>31</v>
      </c>
      <c r="C20" s="31"/>
      <c r="D20" s="31"/>
      <c r="E20" s="31"/>
    </row>
    <row r="21" spans="1:5" ht="14.45" customHeight="1" x14ac:dyDescent="0.25">
      <c r="A21" s="20" t="s">
        <v>32</v>
      </c>
      <c r="B21" s="21" t="s">
        <v>33</v>
      </c>
      <c r="C21" s="22">
        <v>3000</v>
      </c>
      <c r="D21" s="22"/>
      <c r="E21" s="22">
        <f>C21+D21</f>
        <v>3000</v>
      </c>
    </row>
    <row r="22" spans="1:5" ht="14.45" customHeight="1" x14ac:dyDescent="0.25">
      <c r="A22" s="20" t="s">
        <v>34</v>
      </c>
      <c r="B22" s="21" t="s">
        <v>35</v>
      </c>
      <c r="C22" s="29"/>
      <c r="D22" s="29"/>
      <c r="E22" s="22">
        <f>C22+D22</f>
        <v>0</v>
      </c>
    </row>
    <row r="23" spans="1:5" ht="14.45" customHeight="1" thickBot="1" x14ac:dyDescent="0.3">
      <c r="A23" s="23" t="s">
        <v>36</v>
      </c>
      <c r="B23" s="24" t="s">
        <v>29</v>
      </c>
      <c r="C23" s="30">
        <v>1411</v>
      </c>
      <c r="D23" s="30"/>
      <c r="E23" s="25">
        <f>C23+D23</f>
        <v>1411</v>
      </c>
    </row>
    <row r="24" spans="1:5" ht="14.45" customHeight="1" thickBot="1" x14ac:dyDescent="0.3">
      <c r="A24" s="26"/>
      <c r="B24" s="27" t="s">
        <v>37</v>
      </c>
      <c r="C24" s="16">
        <f>C25+C30</f>
        <v>-3491639.8600000003</v>
      </c>
      <c r="D24" s="16">
        <f>D25+D30</f>
        <v>-14842.279999999999</v>
      </c>
      <c r="E24" s="16">
        <f>E25+E30</f>
        <v>-3506482.1400000006</v>
      </c>
    </row>
    <row r="25" spans="1:5" ht="14.45" customHeight="1" thickBot="1" x14ac:dyDescent="0.3">
      <c r="A25" s="26"/>
      <c r="B25" s="27" t="s">
        <v>38</v>
      </c>
      <c r="C25" s="16">
        <f>C26+C27+C28+C29</f>
        <v>-265317.45</v>
      </c>
      <c r="D25" s="16">
        <f>D26+D27+D28+D29</f>
        <v>0</v>
      </c>
      <c r="E25" s="16">
        <f>E26+E27+E28+E29</f>
        <v>-265317.45</v>
      </c>
    </row>
    <row r="26" spans="1:5" ht="14.45" customHeight="1" x14ac:dyDescent="0.25">
      <c r="A26" s="17" t="s">
        <v>39</v>
      </c>
      <c r="B26" s="18" t="s">
        <v>40</v>
      </c>
      <c r="C26" s="32"/>
      <c r="D26" s="32"/>
      <c r="E26" s="32"/>
    </row>
    <row r="27" spans="1:5" ht="14.45" customHeight="1" x14ac:dyDescent="0.25">
      <c r="A27" s="20" t="s">
        <v>41</v>
      </c>
      <c r="B27" s="21" t="s">
        <v>42</v>
      </c>
      <c r="C27" s="29">
        <v>-110933.45</v>
      </c>
      <c r="D27" s="29"/>
      <c r="E27" s="22">
        <f>C27+D27</f>
        <v>-110933.45</v>
      </c>
    </row>
    <row r="28" spans="1:5" ht="14.45" customHeight="1" x14ac:dyDescent="0.25">
      <c r="A28" s="20" t="s">
        <v>43</v>
      </c>
      <c r="B28" s="21" t="s">
        <v>44</v>
      </c>
      <c r="C28" s="29"/>
      <c r="D28" s="29"/>
      <c r="E28" s="22">
        <f>C28+D28</f>
        <v>0</v>
      </c>
    </row>
    <row r="29" spans="1:5" ht="14.45" customHeight="1" thickBot="1" x14ac:dyDescent="0.3">
      <c r="A29" s="23" t="s">
        <v>45</v>
      </c>
      <c r="B29" s="24" t="s">
        <v>46</v>
      </c>
      <c r="C29" s="33">
        <v>-154384</v>
      </c>
      <c r="D29" s="33"/>
      <c r="E29" s="25">
        <f>C29+D29</f>
        <v>-154384</v>
      </c>
    </row>
    <row r="30" spans="1:5" ht="14.45" customHeight="1" thickBot="1" x14ac:dyDescent="0.3">
      <c r="A30" s="26"/>
      <c r="B30" s="27" t="s">
        <v>47</v>
      </c>
      <c r="C30" s="16">
        <f>C31+C32+C33</f>
        <v>-3226322.41</v>
      </c>
      <c r="D30" s="16">
        <f>D31+D32+D33</f>
        <v>-14842.279999999999</v>
      </c>
      <c r="E30" s="16">
        <f>E31+E32+E33</f>
        <v>-3241164.6900000004</v>
      </c>
    </row>
    <row r="31" spans="1:5" ht="14.45" customHeight="1" x14ac:dyDescent="0.25">
      <c r="A31" s="17" t="s">
        <v>48</v>
      </c>
      <c r="B31" s="18" t="s">
        <v>49</v>
      </c>
      <c r="C31" s="28">
        <v>-2328323.41</v>
      </c>
      <c r="D31" s="28">
        <v>-4707</v>
      </c>
      <c r="E31" s="19">
        <f>C31+D31</f>
        <v>-2333030.41</v>
      </c>
    </row>
    <row r="32" spans="1:5" ht="14.45" customHeight="1" x14ac:dyDescent="0.25">
      <c r="A32" s="20" t="s">
        <v>50</v>
      </c>
      <c r="B32" s="21" t="s">
        <v>51</v>
      </c>
      <c r="C32" s="29">
        <v>-887844</v>
      </c>
      <c r="D32" s="29">
        <f>-21242.28+6400+4707</f>
        <v>-10135.279999999999</v>
      </c>
      <c r="E32" s="22">
        <f>C32+D32</f>
        <v>-897979.28</v>
      </c>
    </row>
    <row r="33" spans="1:5" ht="14.45" customHeight="1" thickBot="1" x14ac:dyDescent="0.3">
      <c r="A33" s="23" t="s">
        <v>52</v>
      </c>
      <c r="B33" s="24" t="s">
        <v>53</v>
      </c>
      <c r="C33" s="33">
        <v>-10155</v>
      </c>
      <c r="D33" s="33"/>
      <c r="E33" s="25">
        <f>C33+D33</f>
        <v>-10155</v>
      </c>
    </row>
    <row r="34" spans="1:5" ht="14.45" customHeight="1" thickBot="1" x14ac:dyDescent="0.3">
      <c r="A34" s="26"/>
      <c r="B34" s="27" t="s">
        <v>54</v>
      </c>
      <c r="C34" s="34">
        <f>C6+C24</f>
        <v>120482.13999999966</v>
      </c>
      <c r="D34" s="34">
        <f>D6+D24</f>
        <v>7078</v>
      </c>
      <c r="E34" s="34">
        <f>E6+E24</f>
        <v>127560.13999999966</v>
      </c>
    </row>
    <row r="35" spans="1:5" ht="14.45" customHeight="1" thickBot="1" x14ac:dyDescent="0.3">
      <c r="A35" s="26"/>
      <c r="B35" s="27" t="s">
        <v>55</v>
      </c>
      <c r="C35" s="35">
        <f>C36+C37+C38+C39+C40+C41+C42+C43+C44+C45+C46+C47</f>
        <v>-868801.42999999993</v>
      </c>
      <c r="D35" s="35">
        <f>D36+D37+D38+D39+D40+D41+D42+D43+D44+D45+D46+D47</f>
        <v>-7078</v>
      </c>
      <c r="E35" s="35">
        <f>E36+E37+E38+E39+E40+E41+E42+E43+E44+E45+E46+E47</f>
        <v>-875879.42999999993</v>
      </c>
    </row>
    <row r="36" spans="1:5" ht="14.45" customHeight="1" x14ac:dyDescent="0.25">
      <c r="A36" s="17" t="s">
        <v>56</v>
      </c>
      <c r="B36" s="18" t="s">
        <v>57</v>
      </c>
      <c r="C36" s="32">
        <v>5700</v>
      </c>
      <c r="D36" s="32"/>
      <c r="E36" s="19">
        <f>C36+D36</f>
        <v>5700</v>
      </c>
    </row>
    <row r="37" spans="1:5" ht="14.45" customHeight="1" x14ac:dyDescent="0.25">
      <c r="A37" s="20" t="s">
        <v>58</v>
      </c>
      <c r="B37" s="21" t="s">
        <v>59</v>
      </c>
      <c r="C37" s="36">
        <v>-2079891.43</v>
      </c>
      <c r="D37" s="36">
        <v>-7078</v>
      </c>
      <c r="E37" s="22">
        <f>C37+D37</f>
        <v>-2086969.43</v>
      </c>
    </row>
    <row r="38" spans="1:5" ht="14.45" customHeight="1" x14ac:dyDescent="0.25">
      <c r="A38" s="20" t="s">
        <v>60</v>
      </c>
      <c r="B38" s="21" t="s">
        <v>61</v>
      </c>
      <c r="C38" s="29">
        <v>1220000</v>
      </c>
      <c r="D38" s="29"/>
      <c r="E38" s="22">
        <f>C38+D38</f>
        <v>1220000</v>
      </c>
    </row>
    <row r="39" spans="1:5" ht="14.45" customHeight="1" x14ac:dyDescent="0.25">
      <c r="A39" s="20" t="s">
        <v>62</v>
      </c>
      <c r="B39" s="21" t="s">
        <v>63</v>
      </c>
      <c r="C39" s="36"/>
      <c r="D39" s="36"/>
      <c r="E39" s="22">
        <f>C39+D39</f>
        <v>0</v>
      </c>
    </row>
    <row r="40" spans="1:5" ht="14.45" customHeight="1" x14ac:dyDescent="0.25">
      <c r="A40" s="20" t="s">
        <v>64</v>
      </c>
      <c r="B40" s="21" t="s">
        <v>65</v>
      </c>
      <c r="C40" s="37"/>
      <c r="D40" s="37"/>
      <c r="E40" s="37"/>
    </row>
    <row r="41" spans="1:5" ht="14.45" customHeight="1" x14ac:dyDescent="0.25">
      <c r="A41" s="20" t="s">
        <v>66</v>
      </c>
      <c r="B41" s="21" t="s">
        <v>67</v>
      </c>
      <c r="C41" s="37"/>
      <c r="D41" s="37"/>
      <c r="E41" s="37"/>
    </row>
    <row r="42" spans="1:5" ht="14.45" customHeight="1" x14ac:dyDescent="0.25">
      <c r="A42" s="20" t="s">
        <v>68</v>
      </c>
      <c r="B42" s="21" t="s">
        <v>69</v>
      </c>
      <c r="C42" s="37"/>
      <c r="D42" s="37"/>
      <c r="E42" s="37"/>
    </row>
    <row r="43" spans="1:5" ht="14.45" customHeight="1" x14ac:dyDescent="0.25">
      <c r="A43" s="20" t="s">
        <v>70</v>
      </c>
      <c r="B43" s="21" t="s">
        <v>71</v>
      </c>
      <c r="C43" s="37"/>
      <c r="D43" s="37"/>
      <c r="E43" s="37"/>
    </row>
    <row r="44" spans="1:5" ht="14.45" customHeight="1" x14ac:dyDescent="0.25">
      <c r="A44" s="20" t="s">
        <v>72</v>
      </c>
      <c r="B44" s="21" t="s">
        <v>73</v>
      </c>
      <c r="C44" s="36"/>
      <c r="D44" s="36"/>
      <c r="E44" s="36"/>
    </row>
    <row r="45" spans="1:5" ht="14.45" customHeight="1" x14ac:dyDescent="0.25">
      <c r="A45" s="20" t="s">
        <v>74</v>
      </c>
      <c r="B45" s="21" t="s">
        <v>75</v>
      </c>
      <c r="C45" s="37"/>
      <c r="D45" s="37"/>
      <c r="E45" s="37"/>
    </row>
    <row r="46" spans="1:5" ht="14.45" customHeight="1" x14ac:dyDescent="0.25">
      <c r="A46" s="20" t="s">
        <v>76</v>
      </c>
      <c r="B46" s="21" t="s">
        <v>77</v>
      </c>
      <c r="C46" s="37"/>
      <c r="D46" s="37"/>
      <c r="E46" s="37"/>
    </row>
    <row r="47" spans="1:5" ht="14.45" customHeight="1" thickBot="1" x14ac:dyDescent="0.3">
      <c r="A47" s="23" t="s">
        <v>78</v>
      </c>
      <c r="B47" s="24" t="s">
        <v>79</v>
      </c>
      <c r="C47" s="33">
        <v>-14610</v>
      </c>
      <c r="D47" s="33"/>
      <c r="E47" s="25">
        <f>C47+D47</f>
        <v>-14610</v>
      </c>
    </row>
    <row r="48" spans="1:5" ht="14.45" customHeight="1" thickBot="1" x14ac:dyDescent="0.3">
      <c r="A48" s="26"/>
      <c r="B48" s="27" t="s">
        <v>80</v>
      </c>
      <c r="C48" s="34">
        <f>C34+C35</f>
        <v>-748319.29000000027</v>
      </c>
      <c r="D48" s="34">
        <f>D34+D35</f>
        <v>0</v>
      </c>
      <c r="E48" s="34">
        <f>E34+E35</f>
        <v>-748319.29000000027</v>
      </c>
    </row>
    <row r="49" spans="1:5" ht="14.45" customHeight="1" thickBot="1" x14ac:dyDescent="0.3">
      <c r="A49" s="26"/>
      <c r="B49" s="27" t="s">
        <v>81</v>
      </c>
      <c r="C49" s="35">
        <f>C50+C51</f>
        <v>557076</v>
      </c>
      <c r="D49" s="35">
        <f>D50+D51</f>
        <v>0</v>
      </c>
      <c r="E49" s="35">
        <f>E50+E51</f>
        <v>557076</v>
      </c>
    </row>
    <row r="50" spans="1:5" ht="14.45" customHeight="1" x14ac:dyDescent="0.25">
      <c r="A50" s="17" t="s">
        <v>82</v>
      </c>
      <c r="B50" s="18" t="s">
        <v>83</v>
      </c>
      <c r="C50" s="38">
        <v>670000</v>
      </c>
      <c r="D50" s="38"/>
      <c r="E50" s="19">
        <f>C50+D50</f>
        <v>670000</v>
      </c>
    </row>
    <row r="51" spans="1:5" ht="14.45" customHeight="1" thickBot="1" x14ac:dyDescent="0.3">
      <c r="A51" s="23" t="s">
        <v>84</v>
      </c>
      <c r="B51" s="24" t="s">
        <v>85</v>
      </c>
      <c r="C51" s="39">
        <v>-112924</v>
      </c>
      <c r="D51" s="39"/>
      <c r="E51" s="25">
        <f>C51+D51</f>
        <v>-112924</v>
      </c>
    </row>
    <row r="52" spans="1:5" ht="14.45" customHeight="1" x14ac:dyDescent="0.25">
      <c r="A52" s="40" t="s">
        <v>86</v>
      </c>
      <c r="B52" s="41" t="s">
        <v>87</v>
      </c>
      <c r="C52" s="42">
        <v>-191243.29</v>
      </c>
      <c r="D52" s="42"/>
      <c r="E52" s="43">
        <f>C52+D52</f>
        <v>-191243.29</v>
      </c>
    </row>
    <row r="53" spans="1:5" ht="14.45" customHeight="1" thickBot="1" x14ac:dyDescent="0.3">
      <c r="A53" s="44"/>
      <c r="B53" s="45" t="s">
        <v>88</v>
      </c>
      <c r="C53" s="46"/>
      <c r="D53" s="46"/>
      <c r="E53" s="46"/>
    </row>
    <row r="54" spans="1:5" ht="6.75" customHeight="1" thickBot="1" x14ac:dyDescent="0.3">
      <c r="A54" s="47"/>
      <c r="B54" s="48"/>
      <c r="C54" s="49"/>
      <c r="D54" s="49"/>
      <c r="E54" s="49"/>
    </row>
    <row r="55" spans="1:5" ht="47.25" customHeight="1" thickBot="1" x14ac:dyDescent="0.3">
      <c r="A55" s="50"/>
      <c r="B55" s="50" t="s">
        <v>89</v>
      </c>
      <c r="C55" s="16">
        <f>C56+C63+C64+C68+C85+C91+C98+C105+C128+C141</f>
        <v>5699065.2899999991</v>
      </c>
      <c r="D55" s="16">
        <f>D56+D63+D64+D68+D85+D91+D98+D105+D128+D141</f>
        <v>21920.28</v>
      </c>
      <c r="E55" s="16">
        <f>E56+E63+E64+E68+E85+E91+E98+E105+E128+E141</f>
        <v>5558554.0899999999</v>
      </c>
    </row>
    <row r="56" spans="1:5" ht="14.45" customHeight="1" thickBot="1" x14ac:dyDescent="0.3">
      <c r="A56" s="26" t="s">
        <v>90</v>
      </c>
      <c r="B56" s="27" t="s">
        <v>91</v>
      </c>
      <c r="C56" s="51">
        <f>SUM(C57:C62)</f>
        <v>514876</v>
      </c>
      <c r="D56" s="51">
        <f>SUM(D57:D62)</f>
        <v>0</v>
      </c>
      <c r="E56" s="51">
        <f>SUM(E57:E62)</f>
        <v>514876</v>
      </c>
    </row>
    <row r="57" spans="1:5" ht="14.45" customHeight="1" x14ac:dyDescent="0.25">
      <c r="A57" s="17" t="s">
        <v>92</v>
      </c>
      <c r="B57" s="18" t="s">
        <v>93</v>
      </c>
      <c r="C57" s="52">
        <v>28648</v>
      </c>
      <c r="D57" s="52"/>
      <c r="E57" s="52">
        <f t="shared" ref="E57:E62" si="0">C57+D57</f>
        <v>28648</v>
      </c>
    </row>
    <row r="58" spans="1:5" ht="14.45" customHeight="1" x14ac:dyDescent="0.25">
      <c r="A58" s="20" t="s">
        <v>94</v>
      </c>
      <c r="B58" s="21" t="s">
        <v>95</v>
      </c>
      <c r="C58" s="53">
        <v>326324</v>
      </c>
      <c r="D58" s="52"/>
      <c r="E58" s="53">
        <f t="shared" si="0"/>
        <v>326324</v>
      </c>
    </row>
    <row r="59" spans="1:5" ht="14.45" customHeight="1" x14ac:dyDescent="0.25">
      <c r="A59" s="20" t="s">
        <v>96</v>
      </c>
      <c r="B59" s="21" t="s">
        <v>97</v>
      </c>
      <c r="C59" s="54">
        <v>10000</v>
      </c>
      <c r="D59" s="54"/>
      <c r="E59" s="53">
        <f t="shared" si="0"/>
        <v>10000</v>
      </c>
    </row>
    <row r="60" spans="1:5" ht="14.45" customHeight="1" x14ac:dyDescent="0.25">
      <c r="A60" s="20" t="s">
        <v>98</v>
      </c>
      <c r="B60" s="21" t="s">
        <v>99</v>
      </c>
      <c r="C60" s="53">
        <v>17000</v>
      </c>
      <c r="D60" s="53"/>
      <c r="E60" s="53">
        <f t="shared" si="0"/>
        <v>17000</v>
      </c>
    </row>
    <row r="61" spans="1:5" ht="14.45" customHeight="1" x14ac:dyDescent="0.25">
      <c r="A61" s="20" t="s">
        <v>100</v>
      </c>
      <c r="B61" s="21" t="s">
        <v>101</v>
      </c>
      <c r="C61" s="54">
        <v>120904</v>
      </c>
      <c r="D61" s="54"/>
      <c r="E61" s="53">
        <f t="shared" si="0"/>
        <v>120904</v>
      </c>
    </row>
    <row r="62" spans="1:5" ht="14.45" customHeight="1" thickBot="1" x14ac:dyDescent="0.3">
      <c r="A62" s="23"/>
      <c r="B62" s="24" t="s">
        <v>102</v>
      </c>
      <c r="C62" s="55">
        <v>12000</v>
      </c>
      <c r="D62" s="55"/>
      <c r="E62" s="55">
        <f t="shared" si="0"/>
        <v>12000</v>
      </c>
    </row>
    <row r="63" spans="1:5" ht="14.45" customHeight="1" thickBot="1" x14ac:dyDescent="0.3">
      <c r="A63" s="26" t="s">
        <v>103</v>
      </c>
      <c r="B63" s="27" t="s">
        <v>104</v>
      </c>
      <c r="C63" s="56"/>
      <c r="D63" s="56"/>
      <c r="E63" s="56"/>
    </row>
    <row r="64" spans="1:5" ht="14.45" customHeight="1" thickBot="1" x14ac:dyDescent="0.3">
      <c r="A64" s="26" t="s">
        <v>105</v>
      </c>
      <c r="B64" s="27" t="s">
        <v>106</v>
      </c>
      <c r="C64" s="57">
        <f>SUM(C65:C67)</f>
        <v>10193.6</v>
      </c>
      <c r="D64" s="57">
        <f>SUM(D65:D67)</f>
        <v>0</v>
      </c>
      <c r="E64" s="57">
        <f>SUM(E65:E67)</f>
        <v>10193.6</v>
      </c>
    </row>
    <row r="65" spans="1:5" ht="14.45" customHeight="1" x14ac:dyDescent="0.25">
      <c r="A65" s="17" t="s">
        <v>107</v>
      </c>
      <c r="B65" s="18" t="s">
        <v>108</v>
      </c>
      <c r="C65" s="52">
        <v>1396</v>
      </c>
      <c r="D65" s="52"/>
      <c r="E65" s="52">
        <f>C65+D65</f>
        <v>1396</v>
      </c>
    </row>
    <row r="66" spans="1:5" ht="14.45" customHeight="1" x14ac:dyDescent="0.25">
      <c r="A66" s="20" t="s">
        <v>109</v>
      </c>
      <c r="B66" s="21" t="s">
        <v>110</v>
      </c>
      <c r="C66" s="53">
        <v>6990</v>
      </c>
      <c r="D66" s="53"/>
      <c r="E66" s="53">
        <f>C66+D66</f>
        <v>6990</v>
      </c>
    </row>
    <row r="67" spans="1:5" ht="14.45" customHeight="1" thickBot="1" x14ac:dyDescent="0.3">
      <c r="A67" s="23"/>
      <c r="B67" s="24" t="s">
        <v>111</v>
      </c>
      <c r="C67" s="55">
        <v>1807.6</v>
      </c>
      <c r="D67" s="55"/>
      <c r="E67" s="58">
        <f>C67+D67</f>
        <v>1807.6</v>
      </c>
    </row>
    <row r="68" spans="1:5" ht="14.45" customHeight="1" thickBot="1" x14ac:dyDescent="0.3">
      <c r="A68" s="26" t="s">
        <v>112</v>
      </c>
      <c r="B68" s="27" t="s">
        <v>113</v>
      </c>
      <c r="C68" s="51">
        <f>SUM(C69:C84)</f>
        <v>1992599.36</v>
      </c>
      <c r="D68" s="51">
        <f>SUM(D69:D84)</f>
        <v>678</v>
      </c>
      <c r="E68" s="51">
        <f>SUM(E69:E84)</f>
        <v>1993277.36</v>
      </c>
    </row>
    <row r="69" spans="1:5" ht="14.45" customHeight="1" x14ac:dyDescent="0.25">
      <c r="A69" s="17" t="s">
        <v>114</v>
      </c>
      <c r="B69" s="18" t="s">
        <v>115</v>
      </c>
      <c r="C69" s="31"/>
      <c r="D69" s="31"/>
      <c r="E69" s="31"/>
    </row>
    <row r="70" spans="1:5" ht="14.45" customHeight="1" x14ac:dyDescent="0.25">
      <c r="A70" s="20" t="s">
        <v>116</v>
      </c>
      <c r="B70" s="21" t="s">
        <v>117</v>
      </c>
      <c r="C70" s="53">
        <v>31952</v>
      </c>
      <c r="D70" s="53"/>
      <c r="E70" s="53">
        <f>C70+D70</f>
        <v>31952</v>
      </c>
    </row>
    <row r="71" spans="1:5" ht="14.45" customHeight="1" x14ac:dyDescent="0.25">
      <c r="A71" s="20" t="s">
        <v>118</v>
      </c>
      <c r="B71" s="21" t="s">
        <v>119</v>
      </c>
      <c r="C71" s="53"/>
      <c r="D71" s="53"/>
      <c r="E71" s="53"/>
    </row>
    <row r="72" spans="1:5" ht="14.45" customHeight="1" x14ac:dyDescent="0.25">
      <c r="A72" s="20" t="s">
        <v>120</v>
      </c>
      <c r="B72" s="21" t="s">
        <v>121</v>
      </c>
      <c r="C72" s="53"/>
      <c r="D72" s="53"/>
      <c r="E72" s="53"/>
    </row>
    <row r="73" spans="1:5" ht="14.45" customHeight="1" x14ac:dyDescent="0.25">
      <c r="A73" s="20" t="s">
        <v>122</v>
      </c>
      <c r="B73" s="21" t="s">
        <v>123</v>
      </c>
      <c r="C73" s="53">
        <v>6912</v>
      </c>
      <c r="D73" s="53"/>
      <c r="E73" s="53">
        <f>C73+D73</f>
        <v>6912</v>
      </c>
    </row>
    <row r="74" spans="1:5" ht="14.45" customHeight="1" x14ac:dyDescent="0.25">
      <c r="A74" s="20" t="s">
        <v>124</v>
      </c>
      <c r="B74" s="21" t="s">
        <v>125</v>
      </c>
      <c r="C74" s="53">
        <v>21685</v>
      </c>
      <c r="D74" s="53"/>
      <c r="E74" s="53">
        <f>C74+D74</f>
        <v>21685</v>
      </c>
    </row>
    <row r="75" spans="1:5" ht="14.45" customHeight="1" x14ac:dyDescent="0.25">
      <c r="A75" s="20" t="s">
        <v>126</v>
      </c>
      <c r="B75" s="21" t="s">
        <v>127</v>
      </c>
      <c r="C75" s="53">
        <v>95218</v>
      </c>
      <c r="D75" s="53">
        <v>136</v>
      </c>
      <c r="E75" s="53">
        <f>C75+D75</f>
        <v>95354</v>
      </c>
    </row>
    <row r="76" spans="1:5" ht="14.45" customHeight="1" x14ac:dyDescent="0.25">
      <c r="A76" s="20" t="s">
        <v>128</v>
      </c>
      <c r="B76" s="21" t="s">
        <v>129</v>
      </c>
      <c r="C76" s="53"/>
      <c r="D76" s="53"/>
      <c r="E76" s="53"/>
    </row>
    <row r="77" spans="1:5" ht="14.45" customHeight="1" x14ac:dyDescent="0.25">
      <c r="A77" s="20" t="s">
        <v>130</v>
      </c>
      <c r="B77" s="21" t="s">
        <v>131</v>
      </c>
      <c r="C77" s="53"/>
      <c r="D77" s="53"/>
      <c r="E77" s="53"/>
    </row>
    <row r="78" spans="1:5" ht="14.45" customHeight="1" x14ac:dyDescent="0.25">
      <c r="A78" s="20" t="s">
        <v>132</v>
      </c>
      <c r="B78" s="21" t="s">
        <v>133</v>
      </c>
      <c r="C78" s="53"/>
      <c r="D78" s="53"/>
      <c r="E78" s="53"/>
    </row>
    <row r="79" spans="1:5" ht="14.45" customHeight="1" x14ac:dyDescent="0.25">
      <c r="A79" s="20" t="s">
        <v>134</v>
      </c>
      <c r="B79" s="21" t="s">
        <v>135</v>
      </c>
      <c r="C79" s="53"/>
      <c r="D79" s="53"/>
      <c r="E79" s="53"/>
    </row>
    <row r="80" spans="1:5" ht="14.45" customHeight="1" x14ac:dyDescent="0.25">
      <c r="A80" s="20" t="s">
        <v>136</v>
      </c>
      <c r="B80" s="21" t="s">
        <v>137</v>
      </c>
      <c r="C80" s="53">
        <v>27263</v>
      </c>
      <c r="D80" s="53"/>
      <c r="E80" s="53">
        <f>C80+D80</f>
        <v>27263</v>
      </c>
    </row>
    <row r="81" spans="1:5" ht="14.45" customHeight="1" x14ac:dyDescent="0.25">
      <c r="A81" s="20" t="s">
        <v>138</v>
      </c>
      <c r="B81" s="21" t="s">
        <v>139</v>
      </c>
      <c r="C81" s="53">
        <v>14900</v>
      </c>
      <c r="D81" s="53"/>
      <c r="E81" s="53">
        <f>C81+D81</f>
        <v>14900</v>
      </c>
    </row>
    <row r="82" spans="1:5" ht="14.45" customHeight="1" x14ac:dyDescent="0.25">
      <c r="A82" s="20" t="s">
        <v>140</v>
      </c>
      <c r="B82" s="21" t="s">
        <v>141</v>
      </c>
      <c r="C82" s="53">
        <v>1779200</v>
      </c>
      <c r="D82" s="53">
        <v>542</v>
      </c>
      <c r="E82" s="53">
        <f>C82+D82</f>
        <v>1779742</v>
      </c>
    </row>
    <row r="83" spans="1:5" ht="14.45" customHeight="1" x14ac:dyDescent="0.25">
      <c r="A83" s="20" t="s">
        <v>142</v>
      </c>
      <c r="B83" s="21" t="s">
        <v>143</v>
      </c>
      <c r="C83" s="53">
        <v>15469.36</v>
      </c>
      <c r="D83" s="53"/>
      <c r="E83" s="53">
        <f>C83+D83</f>
        <v>15469.36</v>
      </c>
    </row>
    <row r="84" spans="1:5" ht="14.45" customHeight="1" thickBot="1" x14ac:dyDescent="0.3">
      <c r="A84" s="23"/>
      <c r="B84" s="24" t="s">
        <v>144</v>
      </c>
      <c r="C84" s="59"/>
      <c r="D84" s="59"/>
      <c r="E84" s="59"/>
    </row>
    <row r="85" spans="1:5" ht="14.45" customHeight="1" thickBot="1" x14ac:dyDescent="0.3">
      <c r="A85" s="26" t="s">
        <v>145</v>
      </c>
      <c r="B85" s="27" t="s">
        <v>146</v>
      </c>
      <c r="C85" s="57">
        <f>SUM(C86:C90)</f>
        <v>100401</v>
      </c>
      <c r="D85" s="57">
        <f>SUM(D86:D90)</f>
        <v>0</v>
      </c>
      <c r="E85" s="57">
        <f>SUM(E86:E90)</f>
        <v>100401</v>
      </c>
    </row>
    <row r="86" spans="1:5" ht="14.45" customHeight="1" x14ac:dyDescent="0.25">
      <c r="A86" s="17" t="s">
        <v>147</v>
      </c>
      <c r="B86" s="18" t="s">
        <v>148</v>
      </c>
      <c r="C86" s="52">
        <v>5335</v>
      </c>
      <c r="D86" s="52"/>
      <c r="E86" s="52">
        <f>C86+D86</f>
        <v>5335</v>
      </c>
    </row>
    <row r="87" spans="1:5" ht="14.45" customHeight="1" x14ac:dyDescent="0.25">
      <c r="A87" s="20" t="s">
        <v>149</v>
      </c>
      <c r="B87" s="21" t="s">
        <v>150</v>
      </c>
      <c r="C87" s="53">
        <v>144</v>
      </c>
      <c r="D87" s="53"/>
      <c r="E87" s="53">
        <f>C87+D87</f>
        <v>144</v>
      </c>
    </row>
    <row r="88" spans="1:5" ht="14.45" customHeight="1" x14ac:dyDescent="0.25">
      <c r="A88" s="20" t="s">
        <v>151</v>
      </c>
      <c r="B88" s="21" t="s">
        <v>152</v>
      </c>
      <c r="C88" s="53">
        <v>12000</v>
      </c>
      <c r="D88" s="53"/>
      <c r="E88" s="53">
        <f>C88+D88</f>
        <v>12000</v>
      </c>
    </row>
    <row r="89" spans="1:5" ht="14.45" customHeight="1" x14ac:dyDescent="0.25">
      <c r="A89" s="20" t="s">
        <v>153</v>
      </c>
      <c r="B89" s="21" t="s">
        <v>154</v>
      </c>
      <c r="C89" s="53">
        <v>73972</v>
      </c>
      <c r="D89" s="53"/>
      <c r="E89" s="53">
        <f>C89+D89</f>
        <v>73972</v>
      </c>
    </row>
    <row r="90" spans="1:5" ht="14.45" customHeight="1" thickBot="1" x14ac:dyDescent="0.3">
      <c r="A90" s="23"/>
      <c r="B90" s="24" t="s">
        <v>155</v>
      </c>
      <c r="C90" s="55">
        <v>8950</v>
      </c>
      <c r="D90" s="55"/>
      <c r="E90" s="58">
        <f>C90+D90</f>
        <v>8950</v>
      </c>
    </row>
    <row r="91" spans="1:5" ht="14.45" customHeight="1" thickBot="1" x14ac:dyDescent="0.3">
      <c r="A91" s="26" t="s">
        <v>156</v>
      </c>
      <c r="B91" s="27" t="s">
        <v>157</v>
      </c>
      <c r="C91" s="51">
        <f>SUM(C92:C97)</f>
        <v>212672</v>
      </c>
      <c r="D91" s="51">
        <f>SUM(D92:D97)</f>
        <v>0</v>
      </c>
      <c r="E91" s="51">
        <f>SUM(E92:E97)</f>
        <v>212672</v>
      </c>
    </row>
    <row r="92" spans="1:5" ht="14.45" customHeight="1" x14ac:dyDescent="0.25">
      <c r="A92" s="17" t="s">
        <v>158</v>
      </c>
      <c r="B92" s="18" t="s">
        <v>159</v>
      </c>
      <c r="C92" s="52">
        <v>13478</v>
      </c>
      <c r="D92" s="52"/>
      <c r="E92" s="52">
        <f>C92+D92</f>
        <v>13478</v>
      </c>
    </row>
    <row r="93" spans="1:5" ht="14.45" customHeight="1" x14ac:dyDescent="0.25">
      <c r="A93" s="20" t="s">
        <v>160</v>
      </c>
      <c r="B93" s="21" t="s">
        <v>161</v>
      </c>
      <c r="C93" s="53"/>
      <c r="D93" s="53"/>
      <c r="E93" s="53"/>
    </row>
    <row r="94" spans="1:5" ht="14.45" customHeight="1" x14ac:dyDescent="0.25">
      <c r="A94" s="20" t="s">
        <v>162</v>
      </c>
      <c r="B94" s="21" t="s">
        <v>163</v>
      </c>
      <c r="C94" s="53"/>
      <c r="D94" s="53"/>
      <c r="E94" s="53"/>
    </row>
    <row r="95" spans="1:5" ht="14.45" customHeight="1" x14ac:dyDescent="0.25">
      <c r="A95" s="20" t="s">
        <v>164</v>
      </c>
      <c r="B95" s="21" t="s">
        <v>165</v>
      </c>
      <c r="C95" s="53">
        <v>56000</v>
      </c>
      <c r="D95" s="53"/>
      <c r="E95" s="53">
        <f>C95+D95</f>
        <v>56000</v>
      </c>
    </row>
    <row r="96" spans="1:5" ht="14.45" customHeight="1" x14ac:dyDescent="0.25">
      <c r="A96" s="20" t="s">
        <v>166</v>
      </c>
      <c r="B96" s="21" t="s">
        <v>167</v>
      </c>
      <c r="C96" s="53">
        <v>143194</v>
      </c>
      <c r="D96" s="53"/>
      <c r="E96" s="53">
        <f>C96+D96</f>
        <v>143194</v>
      </c>
    </row>
    <row r="97" spans="1:5" ht="14.45" customHeight="1" thickBot="1" x14ac:dyDescent="0.3">
      <c r="A97" s="23"/>
      <c r="B97" s="24" t="s">
        <v>168</v>
      </c>
      <c r="C97" s="58"/>
      <c r="D97" s="58"/>
      <c r="E97" s="58"/>
    </row>
    <row r="98" spans="1:5" ht="14.45" customHeight="1" thickBot="1" x14ac:dyDescent="0.3">
      <c r="A98" s="26" t="s">
        <v>169</v>
      </c>
      <c r="B98" s="27" t="s">
        <v>170</v>
      </c>
      <c r="C98" s="51">
        <f>SUM(C99:C104)</f>
        <v>400</v>
      </c>
      <c r="D98" s="51">
        <f>SUM(D99:D104)</f>
        <v>0</v>
      </c>
      <c r="E98" s="51">
        <f>SUM(E99:E104)</f>
        <v>400</v>
      </c>
    </row>
    <row r="99" spans="1:5" ht="14.45" customHeight="1" x14ac:dyDescent="0.25">
      <c r="A99" s="17" t="s">
        <v>171</v>
      </c>
      <c r="B99" s="18" t="s">
        <v>172</v>
      </c>
      <c r="C99" s="52"/>
      <c r="D99" s="52"/>
      <c r="E99" s="52"/>
    </row>
    <row r="100" spans="1:5" ht="14.45" customHeight="1" x14ac:dyDescent="0.25">
      <c r="A100" s="20" t="s">
        <v>173</v>
      </c>
      <c r="B100" s="21" t="s">
        <v>174</v>
      </c>
      <c r="C100" s="53"/>
      <c r="D100" s="53"/>
      <c r="E100" s="53"/>
    </row>
    <row r="101" spans="1:5" ht="14.45" customHeight="1" x14ac:dyDescent="0.25">
      <c r="A101" s="20" t="s">
        <v>175</v>
      </c>
      <c r="B101" s="21" t="s">
        <v>176</v>
      </c>
      <c r="C101" s="53"/>
      <c r="D101" s="53"/>
      <c r="E101" s="53"/>
    </row>
    <row r="102" spans="1:5" ht="14.45" customHeight="1" x14ac:dyDescent="0.25">
      <c r="A102" s="20" t="s">
        <v>177</v>
      </c>
      <c r="B102" s="21" t="s">
        <v>178</v>
      </c>
      <c r="C102" s="53"/>
      <c r="D102" s="53"/>
      <c r="E102" s="53"/>
    </row>
    <row r="103" spans="1:5" ht="14.45" customHeight="1" x14ac:dyDescent="0.25">
      <c r="A103" s="20" t="s">
        <v>179</v>
      </c>
      <c r="B103" s="21" t="s">
        <v>180</v>
      </c>
      <c r="C103" s="53"/>
      <c r="D103" s="53"/>
      <c r="E103" s="53"/>
    </row>
    <row r="104" spans="1:5" ht="14.45" customHeight="1" thickBot="1" x14ac:dyDescent="0.3">
      <c r="A104" s="23"/>
      <c r="B104" s="24" t="s">
        <v>181</v>
      </c>
      <c r="C104" s="55">
        <v>400</v>
      </c>
      <c r="D104" s="55"/>
      <c r="E104" s="58">
        <f>C104+D104</f>
        <v>400</v>
      </c>
    </row>
    <row r="105" spans="1:5" ht="14.45" customHeight="1" thickBot="1" x14ac:dyDescent="0.3">
      <c r="A105" s="26" t="s">
        <v>182</v>
      </c>
      <c r="B105" s="27" t="s">
        <v>183</v>
      </c>
      <c r="C105" s="51">
        <f>SUM(C106:C127)</f>
        <v>553877</v>
      </c>
      <c r="D105" s="51">
        <f>SUM(D106:D127)</f>
        <v>5000</v>
      </c>
      <c r="E105" s="51">
        <f>SUM(E106:E127)</f>
        <v>558877</v>
      </c>
    </row>
    <row r="106" spans="1:5" ht="14.45" customHeight="1" x14ac:dyDescent="0.25">
      <c r="A106" s="17" t="s">
        <v>184</v>
      </c>
      <c r="B106" s="60" t="s">
        <v>185</v>
      </c>
      <c r="C106" s="52">
        <v>193030</v>
      </c>
      <c r="D106" s="52"/>
      <c r="E106" s="52">
        <f>C106+D106</f>
        <v>193030</v>
      </c>
    </row>
    <row r="107" spans="1:5" ht="14.45" customHeight="1" x14ac:dyDescent="0.25">
      <c r="A107" s="20" t="s">
        <v>186</v>
      </c>
      <c r="B107" s="21" t="s">
        <v>187</v>
      </c>
      <c r="C107" s="53"/>
      <c r="D107" s="53"/>
      <c r="E107" s="53"/>
    </row>
    <row r="108" spans="1:5" ht="14.45" customHeight="1" x14ac:dyDescent="0.25">
      <c r="A108" s="20" t="s">
        <v>189</v>
      </c>
      <c r="B108" s="21" t="s">
        <v>190</v>
      </c>
      <c r="C108" s="53"/>
      <c r="D108" s="53"/>
      <c r="E108" s="53"/>
    </row>
    <row r="109" spans="1:5" ht="14.45" customHeight="1" x14ac:dyDescent="0.25">
      <c r="A109" s="20" t="s">
        <v>191</v>
      </c>
      <c r="B109" s="21" t="s">
        <v>192</v>
      </c>
      <c r="C109" s="53">
        <v>64245</v>
      </c>
      <c r="D109" s="53"/>
      <c r="E109" s="53">
        <f>C109+D109</f>
        <v>64245</v>
      </c>
    </row>
    <row r="110" spans="1:5" ht="14.45" customHeight="1" x14ac:dyDescent="0.25">
      <c r="A110" s="20" t="s">
        <v>193</v>
      </c>
      <c r="B110" s="21" t="s">
        <v>194</v>
      </c>
      <c r="C110" s="53"/>
      <c r="D110" s="53"/>
      <c r="E110" s="53"/>
    </row>
    <row r="111" spans="1:5" ht="14.45" customHeight="1" x14ac:dyDescent="0.25">
      <c r="A111" s="20" t="s">
        <v>195</v>
      </c>
      <c r="B111" s="21" t="s">
        <v>196</v>
      </c>
      <c r="C111" s="53">
        <v>14000</v>
      </c>
      <c r="D111" s="53"/>
      <c r="E111" s="53">
        <f>C111+D111</f>
        <v>14000</v>
      </c>
    </row>
    <row r="112" spans="1:5" ht="14.45" customHeight="1" x14ac:dyDescent="0.25">
      <c r="A112" s="20" t="s">
        <v>197</v>
      </c>
      <c r="B112" s="21" t="s">
        <v>198</v>
      </c>
      <c r="C112" s="53">
        <v>53961</v>
      </c>
      <c r="D112" s="53"/>
      <c r="E112" s="53">
        <f>C112+D112</f>
        <v>53961</v>
      </c>
    </row>
    <row r="113" spans="1:5" ht="14.45" customHeight="1" x14ac:dyDescent="0.25">
      <c r="A113" s="20" t="s">
        <v>199</v>
      </c>
      <c r="B113" s="21" t="s">
        <v>200</v>
      </c>
      <c r="C113" s="53">
        <v>184377</v>
      </c>
      <c r="D113" s="53">
        <v>2000</v>
      </c>
      <c r="E113" s="53">
        <f>C113+D113</f>
        <v>186377</v>
      </c>
    </row>
    <row r="114" spans="1:5" ht="14.45" customHeight="1" x14ac:dyDescent="0.25">
      <c r="A114" s="20" t="s">
        <v>201</v>
      </c>
      <c r="B114" s="21" t="s">
        <v>202</v>
      </c>
      <c r="C114" s="53">
        <v>1918</v>
      </c>
      <c r="D114" s="53"/>
      <c r="E114" s="53">
        <f>C114+D114</f>
        <v>1918</v>
      </c>
    </row>
    <row r="115" spans="1:5" ht="14.45" customHeight="1" x14ac:dyDescent="0.25">
      <c r="A115" s="20" t="s">
        <v>203</v>
      </c>
      <c r="B115" s="21" t="s">
        <v>204</v>
      </c>
      <c r="C115" s="53"/>
      <c r="D115" s="53"/>
      <c r="E115" s="53"/>
    </row>
    <row r="116" spans="1:5" ht="14.45" customHeight="1" x14ac:dyDescent="0.25">
      <c r="A116" s="20" t="s">
        <v>205</v>
      </c>
      <c r="B116" s="21" t="s">
        <v>206</v>
      </c>
      <c r="C116" s="53">
        <v>7046</v>
      </c>
      <c r="D116" s="53"/>
      <c r="E116" s="53">
        <f>C116+D116</f>
        <v>7046</v>
      </c>
    </row>
    <row r="117" spans="1:5" ht="14.45" customHeight="1" x14ac:dyDescent="0.25">
      <c r="A117" s="20" t="s">
        <v>207</v>
      </c>
      <c r="B117" s="21" t="s">
        <v>208</v>
      </c>
      <c r="C117" s="53"/>
      <c r="D117" s="53"/>
      <c r="E117" s="53"/>
    </row>
    <row r="118" spans="1:5" ht="14.45" customHeight="1" x14ac:dyDescent="0.25">
      <c r="A118" s="20" t="s">
        <v>209</v>
      </c>
      <c r="B118" s="21" t="s">
        <v>210</v>
      </c>
      <c r="C118" s="53"/>
      <c r="D118" s="53"/>
      <c r="E118" s="53"/>
    </row>
    <row r="119" spans="1:5" ht="14.45" customHeight="1" x14ac:dyDescent="0.25">
      <c r="A119" s="20" t="s">
        <v>211</v>
      </c>
      <c r="B119" s="21" t="s">
        <v>212</v>
      </c>
      <c r="C119" s="53"/>
      <c r="D119" s="53"/>
      <c r="E119" s="53"/>
    </row>
    <row r="120" spans="1:5" ht="14.45" customHeight="1" x14ac:dyDescent="0.25">
      <c r="A120" s="20" t="s">
        <v>213</v>
      </c>
      <c r="B120" s="21" t="s">
        <v>214</v>
      </c>
      <c r="C120" s="53"/>
      <c r="D120" s="53"/>
      <c r="E120" s="53"/>
    </row>
    <row r="121" spans="1:5" ht="14.45" customHeight="1" x14ac:dyDescent="0.25">
      <c r="A121" s="20" t="s">
        <v>215</v>
      </c>
      <c r="B121" s="21" t="s">
        <v>216</v>
      </c>
      <c r="C121" s="53"/>
      <c r="D121" s="53"/>
      <c r="E121" s="53"/>
    </row>
    <row r="122" spans="1:5" ht="14.45" customHeight="1" x14ac:dyDescent="0.25">
      <c r="A122" s="20" t="s">
        <v>217</v>
      </c>
      <c r="B122" s="21" t="s">
        <v>218</v>
      </c>
      <c r="C122" s="53"/>
      <c r="D122" s="53"/>
      <c r="E122" s="53"/>
    </row>
    <row r="123" spans="1:5" ht="14.45" customHeight="1" x14ac:dyDescent="0.25">
      <c r="A123" s="20" t="s">
        <v>219</v>
      </c>
      <c r="B123" s="21" t="s">
        <v>220</v>
      </c>
      <c r="C123" s="53"/>
      <c r="D123" s="53"/>
      <c r="E123" s="53"/>
    </row>
    <row r="124" spans="1:5" ht="14.45" customHeight="1" x14ac:dyDescent="0.25">
      <c r="A124" s="20" t="s">
        <v>221</v>
      </c>
      <c r="B124" s="21" t="s">
        <v>222</v>
      </c>
      <c r="C124" s="53">
        <v>11000</v>
      </c>
      <c r="D124" s="53"/>
      <c r="E124" s="53">
        <f>C124+D124</f>
        <v>11000</v>
      </c>
    </row>
    <row r="125" spans="1:5" ht="14.45" customHeight="1" x14ac:dyDescent="0.25">
      <c r="A125" s="20" t="s">
        <v>223</v>
      </c>
      <c r="B125" s="21" t="s">
        <v>224</v>
      </c>
      <c r="C125" s="53">
        <v>24300</v>
      </c>
      <c r="D125" s="53">
        <v>3000</v>
      </c>
      <c r="E125" s="53">
        <f>C125+D125</f>
        <v>27300</v>
      </c>
    </row>
    <row r="126" spans="1:5" ht="14.45" customHeight="1" x14ac:dyDescent="0.25">
      <c r="A126" s="20" t="s">
        <v>225</v>
      </c>
      <c r="B126" s="21" t="s">
        <v>226</v>
      </c>
      <c r="C126" s="53"/>
      <c r="D126" s="53"/>
      <c r="E126" s="53"/>
    </row>
    <row r="127" spans="1:5" ht="14.45" customHeight="1" thickBot="1" x14ac:dyDescent="0.3">
      <c r="A127" s="23"/>
      <c r="B127" s="24" t="s">
        <v>227</v>
      </c>
      <c r="C127" s="55"/>
      <c r="D127" s="55"/>
      <c r="E127" s="58">
        <f>C127+D127</f>
        <v>0</v>
      </c>
    </row>
    <row r="128" spans="1:5" ht="14.45" customHeight="1" thickBot="1" x14ac:dyDescent="0.3">
      <c r="A128" s="26" t="s">
        <v>228</v>
      </c>
      <c r="B128" s="27" t="s">
        <v>229</v>
      </c>
      <c r="C128" s="61">
        <f>SUM(C129:C140)</f>
        <v>2078987.98</v>
      </c>
      <c r="D128" s="61">
        <f>SUM(D129:D140)</f>
        <v>16242.28</v>
      </c>
      <c r="E128" s="61">
        <f>SUM(E129:E140)</f>
        <v>1932798.78</v>
      </c>
    </row>
    <row r="129" spans="1:5" ht="14.45" customHeight="1" x14ac:dyDescent="0.25">
      <c r="A129" s="17" t="s">
        <v>230</v>
      </c>
      <c r="B129" s="18" t="s">
        <v>231</v>
      </c>
      <c r="C129" s="62">
        <v>615275</v>
      </c>
      <c r="D129" s="62">
        <f>170.56+265.63</f>
        <v>436.19</v>
      </c>
      <c r="E129" s="52">
        <f>C129+D129</f>
        <v>615711.18999999994</v>
      </c>
    </row>
    <row r="130" spans="1:5" ht="14.45" customHeight="1" x14ac:dyDescent="0.25">
      <c r="A130" s="20" t="s">
        <v>232</v>
      </c>
      <c r="B130" s="63" t="s">
        <v>233</v>
      </c>
      <c r="C130" s="64">
        <v>1218967.5</v>
      </c>
      <c r="D130" s="64">
        <f>3828+879+9592</f>
        <v>14299</v>
      </c>
      <c r="E130" s="53">
        <f>C130+D130</f>
        <v>1233266.5</v>
      </c>
    </row>
    <row r="131" spans="1:5" ht="14.45" customHeight="1" x14ac:dyDescent="0.25">
      <c r="A131" s="20" t="s">
        <v>234</v>
      </c>
      <c r="B131" s="21" t="s">
        <v>235</v>
      </c>
      <c r="C131" s="64"/>
      <c r="D131" s="64"/>
      <c r="E131" s="64"/>
    </row>
    <row r="132" spans="1:5" ht="14.45" customHeight="1" x14ac:dyDescent="0.25">
      <c r="A132" s="20" t="s">
        <v>236</v>
      </c>
      <c r="B132" s="21" t="s">
        <v>237</v>
      </c>
      <c r="C132" s="64"/>
      <c r="D132" s="64"/>
      <c r="E132" s="64"/>
    </row>
    <row r="133" spans="1:5" ht="14.45" customHeight="1" x14ac:dyDescent="0.25">
      <c r="A133" s="20" t="s">
        <v>238</v>
      </c>
      <c r="B133" s="21" t="s">
        <v>239</v>
      </c>
      <c r="C133" s="64"/>
      <c r="D133" s="64"/>
      <c r="E133" s="64"/>
    </row>
    <row r="134" spans="1:5" ht="14.45" customHeight="1" x14ac:dyDescent="0.25">
      <c r="A134" s="20" t="s">
        <v>332</v>
      </c>
      <c r="B134" s="21" t="s">
        <v>188</v>
      </c>
      <c r="C134" s="64">
        <v>161731.48000000001</v>
      </c>
      <c r="D134" s="64">
        <v>700</v>
      </c>
      <c r="E134" s="64"/>
    </row>
    <row r="135" spans="1:5" ht="14.45" customHeight="1" x14ac:dyDescent="0.25">
      <c r="A135" s="20" t="s">
        <v>240</v>
      </c>
      <c r="B135" s="21" t="s">
        <v>241</v>
      </c>
      <c r="C135" s="64">
        <v>600</v>
      </c>
      <c r="D135" s="64"/>
      <c r="E135" s="53">
        <f>C135+D135</f>
        <v>600</v>
      </c>
    </row>
    <row r="136" spans="1:5" ht="14.45" customHeight="1" x14ac:dyDescent="0.25">
      <c r="A136" s="20" t="s">
        <v>242</v>
      </c>
      <c r="B136" s="21" t="s">
        <v>243</v>
      </c>
      <c r="C136" s="64">
        <v>79614</v>
      </c>
      <c r="D136" s="64">
        <v>807.09</v>
      </c>
      <c r="E136" s="53">
        <f>C136+D136</f>
        <v>80421.09</v>
      </c>
    </row>
    <row r="137" spans="1:5" ht="14.45" customHeight="1" x14ac:dyDescent="0.25">
      <c r="A137" s="20" t="s">
        <v>244</v>
      </c>
      <c r="B137" s="21" t="s">
        <v>245</v>
      </c>
      <c r="C137" s="64"/>
      <c r="D137" s="64"/>
      <c r="E137" s="64"/>
    </row>
    <row r="138" spans="1:5" ht="14.45" customHeight="1" x14ac:dyDescent="0.25">
      <c r="A138" s="20" t="s">
        <v>246</v>
      </c>
      <c r="B138" s="21" t="s">
        <v>247</v>
      </c>
      <c r="C138" s="64"/>
      <c r="D138" s="64"/>
      <c r="E138" s="64"/>
    </row>
    <row r="139" spans="1:5" ht="14.45" customHeight="1" x14ac:dyDescent="0.25">
      <c r="A139" s="20" t="s">
        <v>248</v>
      </c>
      <c r="B139" s="21" t="s">
        <v>249</v>
      </c>
      <c r="C139" s="64">
        <v>2800</v>
      </c>
      <c r="D139" s="64"/>
      <c r="E139" s="53">
        <f>C139+D139</f>
        <v>2800</v>
      </c>
    </row>
    <row r="140" spans="1:5" ht="14.45" customHeight="1" thickBot="1" x14ac:dyDescent="0.3">
      <c r="A140" s="23"/>
      <c r="B140" s="24" t="s">
        <v>250</v>
      </c>
      <c r="C140" s="65"/>
      <c r="D140" s="65"/>
      <c r="E140" s="65"/>
    </row>
    <row r="141" spans="1:5" ht="14.45" customHeight="1" thickBot="1" x14ac:dyDescent="0.3">
      <c r="A141" s="26" t="s">
        <v>251</v>
      </c>
      <c r="B141" s="27" t="s">
        <v>252</v>
      </c>
      <c r="C141" s="61">
        <f>SUM(C142:C156)</f>
        <v>235058.35</v>
      </c>
      <c r="D141" s="61">
        <f>SUM(D142:D156)</f>
        <v>0</v>
      </c>
      <c r="E141" s="61">
        <f>SUM(E142:E156)</f>
        <v>235058.35</v>
      </c>
    </row>
    <row r="142" spans="1:5" ht="14.45" customHeight="1" x14ac:dyDescent="0.25">
      <c r="A142" s="17" t="s">
        <v>253</v>
      </c>
      <c r="B142" s="18" t="s">
        <v>254</v>
      </c>
      <c r="C142" s="62">
        <v>1200</v>
      </c>
      <c r="D142" s="62"/>
      <c r="E142" s="52">
        <f>C142+D142</f>
        <v>1200</v>
      </c>
    </row>
    <row r="143" spans="1:5" ht="14.45" customHeight="1" x14ac:dyDescent="0.25">
      <c r="A143" s="20" t="s">
        <v>255</v>
      </c>
      <c r="B143" s="21" t="s">
        <v>256</v>
      </c>
      <c r="C143" s="64">
        <v>20000</v>
      </c>
      <c r="D143" s="64"/>
      <c r="E143" s="53">
        <f>C143+D143</f>
        <v>20000</v>
      </c>
    </row>
    <row r="144" spans="1:5" ht="14.45" customHeight="1" x14ac:dyDescent="0.25">
      <c r="A144" s="20" t="s">
        <v>257</v>
      </c>
      <c r="B144" s="21" t="s">
        <v>258</v>
      </c>
      <c r="C144" s="64">
        <v>32203.3</v>
      </c>
      <c r="D144" s="64"/>
      <c r="E144" s="53">
        <f>C144+D144</f>
        <v>32203.3</v>
      </c>
    </row>
    <row r="145" spans="1:5" ht="14.45" customHeight="1" x14ac:dyDescent="0.25">
      <c r="A145" s="20" t="s">
        <v>259</v>
      </c>
      <c r="B145" s="21" t="s">
        <v>260</v>
      </c>
      <c r="C145" s="64"/>
      <c r="D145" s="64"/>
      <c r="E145" s="64"/>
    </row>
    <row r="146" spans="1:5" ht="14.45" customHeight="1" x14ac:dyDescent="0.25">
      <c r="A146" s="20" t="s">
        <v>261</v>
      </c>
      <c r="B146" s="21" t="s">
        <v>262</v>
      </c>
      <c r="C146" s="64">
        <v>49038</v>
      </c>
      <c r="D146" s="64"/>
      <c r="E146" s="53">
        <f>C146+D146</f>
        <v>49038</v>
      </c>
    </row>
    <row r="147" spans="1:5" ht="14.45" customHeight="1" x14ac:dyDescent="0.25">
      <c r="A147" s="20" t="s">
        <v>263</v>
      </c>
      <c r="B147" s="21" t="s">
        <v>264</v>
      </c>
      <c r="C147" s="64">
        <v>10000</v>
      </c>
      <c r="D147" s="64"/>
      <c r="E147" s="53">
        <f>C147+D147</f>
        <v>10000</v>
      </c>
    </row>
    <row r="148" spans="1:5" ht="14.45" customHeight="1" x14ac:dyDescent="0.25">
      <c r="A148" s="20" t="s">
        <v>265</v>
      </c>
      <c r="B148" s="21" t="s">
        <v>266</v>
      </c>
      <c r="C148" s="64"/>
      <c r="D148" s="64"/>
      <c r="E148" s="64"/>
    </row>
    <row r="149" spans="1:5" ht="14.45" customHeight="1" x14ac:dyDescent="0.25">
      <c r="A149" s="20" t="s">
        <v>267</v>
      </c>
      <c r="B149" s="21" t="s">
        <v>268</v>
      </c>
      <c r="C149" s="64">
        <v>40128.050000000003</v>
      </c>
      <c r="D149" s="64"/>
      <c r="E149" s="53">
        <f>C149+D149</f>
        <v>40128.050000000003</v>
      </c>
    </row>
    <row r="150" spans="1:5" ht="14.45" customHeight="1" x14ac:dyDescent="0.25">
      <c r="A150" s="20" t="s">
        <v>269</v>
      </c>
      <c r="B150" s="21" t="s">
        <v>270</v>
      </c>
      <c r="C150" s="64"/>
      <c r="D150" s="64"/>
      <c r="E150" s="53"/>
    </row>
    <row r="151" spans="1:5" ht="14.45" customHeight="1" x14ac:dyDescent="0.25">
      <c r="A151" s="20" t="s">
        <v>271</v>
      </c>
      <c r="B151" s="21" t="s">
        <v>272</v>
      </c>
      <c r="C151" s="64"/>
      <c r="D151" s="64"/>
      <c r="E151" s="64"/>
    </row>
    <row r="152" spans="1:5" ht="14.45" customHeight="1" x14ac:dyDescent="0.25">
      <c r="A152" s="20" t="s">
        <v>273</v>
      </c>
      <c r="B152" s="21" t="s">
        <v>274</v>
      </c>
      <c r="C152" s="64"/>
      <c r="D152" s="64"/>
      <c r="E152" s="64"/>
    </row>
    <row r="153" spans="1:5" ht="14.45" customHeight="1" x14ac:dyDescent="0.25">
      <c r="A153" s="20" t="s">
        <v>275</v>
      </c>
      <c r="B153" s="21" t="s">
        <v>276</v>
      </c>
      <c r="C153" s="64">
        <v>12726</v>
      </c>
      <c r="D153" s="64"/>
      <c r="E153" s="53">
        <f>C153+D153</f>
        <v>12726</v>
      </c>
    </row>
    <row r="154" spans="1:5" ht="14.45" customHeight="1" x14ac:dyDescent="0.25">
      <c r="A154" s="20" t="s">
        <v>277</v>
      </c>
      <c r="B154" s="21" t="s">
        <v>278</v>
      </c>
      <c r="C154" s="64">
        <v>11423</v>
      </c>
      <c r="D154" s="64"/>
      <c r="E154" s="53">
        <f>C154+D154</f>
        <v>11423</v>
      </c>
    </row>
    <row r="155" spans="1:5" ht="14.45" customHeight="1" x14ac:dyDescent="0.25">
      <c r="A155" s="20" t="s">
        <v>279</v>
      </c>
      <c r="B155" s="21" t="s">
        <v>280</v>
      </c>
      <c r="C155" s="64">
        <v>58340</v>
      </c>
      <c r="D155" s="64"/>
      <c r="E155" s="53">
        <f>C155+D155</f>
        <v>58340</v>
      </c>
    </row>
    <row r="156" spans="1:5" ht="14.45" customHeight="1" thickBot="1" x14ac:dyDescent="0.3">
      <c r="A156" s="66"/>
      <c r="B156" s="67" t="s">
        <v>281</v>
      </c>
      <c r="C156" s="68"/>
      <c r="D156" s="68"/>
      <c r="E156" s="68"/>
    </row>
  </sheetData>
  <conditionalFormatting sqref="C34">
    <cfRule type="cellIs" dxfId="2" priority="3" stopIfTrue="1" operator="lessThan">
      <formula>0</formula>
    </cfRule>
  </conditionalFormatting>
  <conditionalFormatting sqref="E34">
    <cfRule type="cellIs" dxfId="1" priority="1" stopIfTrue="1" operator="lessThan">
      <formula>0</formula>
    </cfRule>
  </conditionalFormatting>
  <conditionalFormatting sqref="D34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="115" zoomScaleNormal="115" workbookViewId="0">
      <selection activeCell="G32" sqref="G32"/>
    </sheetView>
  </sheetViews>
  <sheetFormatPr defaultRowHeight="15" x14ac:dyDescent="0.25"/>
  <cols>
    <col min="1" max="1" width="8.42578125" style="70" customWidth="1"/>
    <col min="2" max="3" width="8.85546875" style="70" customWidth="1"/>
    <col min="4" max="4" width="15.28515625" style="70" customWidth="1"/>
    <col min="5" max="5" width="0.7109375" style="70" customWidth="1"/>
    <col min="6" max="6" width="13.140625" style="70" customWidth="1"/>
    <col min="7" max="7" width="8.85546875" style="71" customWidth="1"/>
    <col min="8" max="8" width="13.7109375" style="70" customWidth="1"/>
    <col min="9" max="10" width="8.85546875" style="70" customWidth="1"/>
    <col min="11" max="256" width="9.140625" style="70"/>
    <col min="257" max="257" width="8.42578125" style="70" customWidth="1"/>
    <col min="258" max="259" width="8.85546875" style="70" customWidth="1"/>
    <col min="260" max="260" width="15.28515625" style="70" customWidth="1"/>
    <col min="261" max="261" width="0.7109375" style="70" customWidth="1"/>
    <col min="262" max="262" width="13.140625" style="70" customWidth="1"/>
    <col min="263" max="263" width="8.85546875" style="70" customWidth="1"/>
    <col min="264" max="264" width="13.7109375" style="70" customWidth="1"/>
    <col min="265" max="266" width="8.85546875" style="70" customWidth="1"/>
    <col min="267" max="512" width="9.140625" style="70"/>
    <col min="513" max="513" width="8.42578125" style="70" customWidth="1"/>
    <col min="514" max="515" width="8.85546875" style="70" customWidth="1"/>
    <col min="516" max="516" width="15.28515625" style="70" customWidth="1"/>
    <col min="517" max="517" width="0.7109375" style="70" customWidth="1"/>
    <col min="518" max="518" width="13.140625" style="70" customWidth="1"/>
    <col min="519" max="519" width="8.85546875" style="70" customWidth="1"/>
    <col min="520" max="520" width="13.7109375" style="70" customWidth="1"/>
    <col min="521" max="522" width="8.85546875" style="70" customWidth="1"/>
    <col min="523" max="768" width="9.140625" style="70"/>
    <col min="769" max="769" width="8.42578125" style="70" customWidth="1"/>
    <col min="770" max="771" width="8.85546875" style="70" customWidth="1"/>
    <col min="772" max="772" width="15.28515625" style="70" customWidth="1"/>
    <col min="773" max="773" width="0.7109375" style="70" customWidth="1"/>
    <col min="774" max="774" width="13.140625" style="70" customWidth="1"/>
    <col min="775" max="775" width="8.85546875" style="70" customWidth="1"/>
    <col min="776" max="776" width="13.7109375" style="70" customWidth="1"/>
    <col min="777" max="778" width="8.85546875" style="70" customWidth="1"/>
    <col min="779" max="1024" width="9.140625" style="70"/>
    <col min="1025" max="1025" width="8.42578125" style="70" customWidth="1"/>
    <col min="1026" max="1027" width="8.85546875" style="70" customWidth="1"/>
    <col min="1028" max="1028" width="15.28515625" style="70" customWidth="1"/>
    <col min="1029" max="1029" width="0.7109375" style="70" customWidth="1"/>
    <col min="1030" max="1030" width="13.140625" style="70" customWidth="1"/>
    <col min="1031" max="1031" width="8.85546875" style="70" customWidth="1"/>
    <col min="1032" max="1032" width="13.7109375" style="70" customWidth="1"/>
    <col min="1033" max="1034" width="8.85546875" style="70" customWidth="1"/>
    <col min="1035" max="1280" width="9.140625" style="70"/>
    <col min="1281" max="1281" width="8.42578125" style="70" customWidth="1"/>
    <col min="1282" max="1283" width="8.85546875" style="70" customWidth="1"/>
    <col min="1284" max="1284" width="15.28515625" style="70" customWidth="1"/>
    <col min="1285" max="1285" width="0.7109375" style="70" customWidth="1"/>
    <col min="1286" max="1286" width="13.140625" style="70" customWidth="1"/>
    <col min="1287" max="1287" width="8.85546875" style="70" customWidth="1"/>
    <col min="1288" max="1288" width="13.7109375" style="70" customWidth="1"/>
    <col min="1289" max="1290" width="8.85546875" style="70" customWidth="1"/>
    <col min="1291" max="1536" width="9.140625" style="70"/>
    <col min="1537" max="1537" width="8.42578125" style="70" customWidth="1"/>
    <col min="1538" max="1539" width="8.85546875" style="70" customWidth="1"/>
    <col min="1540" max="1540" width="15.28515625" style="70" customWidth="1"/>
    <col min="1541" max="1541" width="0.7109375" style="70" customWidth="1"/>
    <col min="1542" max="1542" width="13.140625" style="70" customWidth="1"/>
    <col min="1543" max="1543" width="8.85546875" style="70" customWidth="1"/>
    <col min="1544" max="1544" width="13.7109375" style="70" customWidth="1"/>
    <col min="1545" max="1546" width="8.85546875" style="70" customWidth="1"/>
    <col min="1547" max="1792" width="9.140625" style="70"/>
    <col min="1793" max="1793" width="8.42578125" style="70" customWidth="1"/>
    <col min="1794" max="1795" width="8.85546875" style="70" customWidth="1"/>
    <col min="1796" max="1796" width="15.28515625" style="70" customWidth="1"/>
    <col min="1797" max="1797" width="0.7109375" style="70" customWidth="1"/>
    <col min="1798" max="1798" width="13.140625" style="70" customWidth="1"/>
    <col min="1799" max="1799" width="8.85546875" style="70" customWidth="1"/>
    <col min="1800" max="1800" width="13.7109375" style="70" customWidth="1"/>
    <col min="1801" max="1802" width="8.85546875" style="70" customWidth="1"/>
    <col min="1803" max="2048" width="9.140625" style="70"/>
    <col min="2049" max="2049" width="8.42578125" style="70" customWidth="1"/>
    <col min="2050" max="2051" width="8.85546875" style="70" customWidth="1"/>
    <col min="2052" max="2052" width="15.28515625" style="70" customWidth="1"/>
    <col min="2053" max="2053" width="0.7109375" style="70" customWidth="1"/>
    <col min="2054" max="2054" width="13.140625" style="70" customWidth="1"/>
    <col min="2055" max="2055" width="8.85546875" style="70" customWidth="1"/>
    <col min="2056" max="2056" width="13.7109375" style="70" customWidth="1"/>
    <col min="2057" max="2058" width="8.85546875" style="70" customWidth="1"/>
    <col min="2059" max="2304" width="9.140625" style="70"/>
    <col min="2305" max="2305" width="8.42578125" style="70" customWidth="1"/>
    <col min="2306" max="2307" width="8.85546875" style="70" customWidth="1"/>
    <col min="2308" max="2308" width="15.28515625" style="70" customWidth="1"/>
    <col min="2309" max="2309" width="0.7109375" style="70" customWidth="1"/>
    <col min="2310" max="2310" width="13.140625" style="70" customWidth="1"/>
    <col min="2311" max="2311" width="8.85546875" style="70" customWidth="1"/>
    <col min="2312" max="2312" width="13.7109375" style="70" customWidth="1"/>
    <col min="2313" max="2314" width="8.85546875" style="70" customWidth="1"/>
    <col min="2315" max="2560" width="9.140625" style="70"/>
    <col min="2561" max="2561" width="8.42578125" style="70" customWidth="1"/>
    <col min="2562" max="2563" width="8.85546875" style="70" customWidth="1"/>
    <col min="2564" max="2564" width="15.28515625" style="70" customWidth="1"/>
    <col min="2565" max="2565" width="0.7109375" style="70" customWidth="1"/>
    <col min="2566" max="2566" width="13.140625" style="70" customWidth="1"/>
    <col min="2567" max="2567" width="8.85546875" style="70" customWidth="1"/>
    <col min="2568" max="2568" width="13.7109375" style="70" customWidth="1"/>
    <col min="2569" max="2570" width="8.85546875" style="70" customWidth="1"/>
    <col min="2571" max="2816" width="9.140625" style="70"/>
    <col min="2817" max="2817" width="8.42578125" style="70" customWidth="1"/>
    <col min="2818" max="2819" width="8.85546875" style="70" customWidth="1"/>
    <col min="2820" max="2820" width="15.28515625" style="70" customWidth="1"/>
    <col min="2821" max="2821" width="0.7109375" style="70" customWidth="1"/>
    <col min="2822" max="2822" width="13.140625" style="70" customWidth="1"/>
    <col min="2823" max="2823" width="8.85546875" style="70" customWidth="1"/>
    <col min="2824" max="2824" width="13.7109375" style="70" customWidth="1"/>
    <col min="2825" max="2826" width="8.85546875" style="70" customWidth="1"/>
    <col min="2827" max="3072" width="9.140625" style="70"/>
    <col min="3073" max="3073" width="8.42578125" style="70" customWidth="1"/>
    <col min="3074" max="3075" width="8.85546875" style="70" customWidth="1"/>
    <col min="3076" max="3076" width="15.28515625" style="70" customWidth="1"/>
    <col min="3077" max="3077" width="0.7109375" style="70" customWidth="1"/>
    <col min="3078" max="3078" width="13.140625" style="70" customWidth="1"/>
    <col min="3079" max="3079" width="8.85546875" style="70" customWidth="1"/>
    <col min="3080" max="3080" width="13.7109375" style="70" customWidth="1"/>
    <col min="3081" max="3082" width="8.85546875" style="70" customWidth="1"/>
    <col min="3083" max="3328" width="9.140625" style="70"/>
    <col min="3329" max="3329" width="8.42578125" style="70" customWidth="1"/>
    <col min="3330" max="3331" width="8.85546875" style="70" customWidth="1"/>
    <col min="3332" max="3332" width="15.28515625" style="70" customWidth="1"/>
    <col min="3333" max="3333" width="0.7109375" style="70" customWidth="1"/>
    <col min="3334" max="3334" width="13.140625" style="70" customWidth="1"/>
    <col min="3335" max="3335" width="8.85546875" style="70" customWidth="1"/>
    <col min="3336" max="3336" width="13.7109375" style="70" customWidth="1"/>
    <col min="3337" max="3338" width="8.85546875" style="70" customWidth="1"/>
    <col min="3339" max="3584" width="9.140625" style="70"/>
    <col min="3585" max="3585" width="8.42578125" style="70" customWidth="1"/>
    <col min="3586" max="3587" width="8.85546875" style="70" customWidth="1"/>
    <col min="3588" max="3588" width="15.28515625" style="70" customWidth="1"/>
    <col min="3589" max="3589" width="0.7109375" style="70" customWidth="1"/>
    <col min="3590" max="3590" width="13.140625" style="70" customWidth="1"/>
    <col min="3591" max="3591" width="8.85546875" style="70" customWidth="1"/>
    <col min="3592" max="3592" width="13.7109375" style="70" customWidth="1"/>
    <col min="3593" max="3594" width="8.85546875" style="70" customWidth="1"/>
    <col min="3595" max="3840" width="9.140625" style="70"/>
    <col min="3841" max="3841" width="8.42578125" style="70" customWidth="1"/>
    <col min="3842" max="3843" width="8.85546875" style="70" customWidth="1"/>
    <col min="3844" max="3844" width="15.28515625" style="70" customWidth="1"/>
    <col min="3845" max="3845" width="0.7109375" style="70" customWidth="1"/>
    <col min="3846" max="3846" width="13.140625" style="70" customWidth="1"/>
    <col min="3847" max="3847" width="8.85546875" style="70" customWidth="1"/>
    <col min="3848" max="3848" width="13.7109375" style="70" customWidth="1"/>
    <col min="3849" max="3850" width="8.85546875" style="70" customWidth="1"/>
    <col min="3851" max="4096" width="9.140625" style="70"/>
    <col min="4097" max="4097" width="8.42578125" style="70" customWidth="1"/>
    <col min="4098" max="4099" width="8.85546875" style="70" customWidth="1"/>
    <col min="4100" max="4100" width="15.28515625" style="70" customWidth="1"/>
    <col min="4101" max="4101" width="0.7109375" style="70" customWidth="1"/>
    <col min="4102" max="4102" width="13.140625" style="70" customWidth="1"/>
    <col min="4103" max="4103" width="8.85546875" style="70" customWidth="1"/>
    <col min="4104" max="4104" width="13.7109375" style="70" customWidth="1"/>
    <col min="4105" max="4106" width="8.85546875" style="70" customWidth="1"/>
    <col min="4107" max="4352" width="9.140625" style="70"/>
    <col min="4353" max="4353" width="8.42578125" style="70" customWidth="1"/>
    <col min="4354" max="4355" width="8.85546875" style="70" customWidth="1"/>
    <col min="4356" max="4356" width="15.28515625" style="70" customWidth="1"/>
    <col min="4357" max="4357" width="0.7109375" style="70" customWidth="1"/>
    <col min="4358" max="4358" width="13.140625" style="70" customWidth="1"/>
    <col min="4359" max="4359" width="8.85546875" style="70" customWidth="1"/>
    <col min="4360" max="4360" width="13.7109375" style="70" customWidth="1"/>
    <col min="4361" max="4362" width="8.85546875" style="70" customWidth="1"/>
    <col min="4363" max="4608" width="9.140625" style="70"/>
    <col min="4609" max="4609" width="8.42578125" style="70" customWidth="1"/>
    <col min="4610" max="4611" width="8.85546875" style="70" customWidth="1"/>
    <col min="4612" max="4612" width="15.28515625" style="70" customWidth="1"/>
    <col min="4613" max="4613" width="0.7109375" style="70" customWidth="1"/>
    <col min="4614" max="4614" width="13.140625" style="70" customWidth="1"/>
    <col min="4615" max="4615" width="8.85546875" style="70" customWidth="1"/>
    <col min="4616" max="4616" width="13.7109375" style="70" customWidth="1"/>
    <col min="4617" max="4618" width="8.85546875" style="70" customWidth="1"/>
    <col min="4619" max="4864" width="9.140625" style="70"/>
    <col min="4865" max="4865" width="8.42578125" style="70" customWidth="1"/>
    <col min="4866" max="4867" width="8.85546875" style="70" customWidth="1"/>
    <col min="4868" max="4868" width="15.28515625" style="70" customWidth="1"/>
    <col min="4869" max="4869" width="0.7109375" style="70" customWidth="1"/>
    <col min="4870" max="4870" width="13.140625" style="70" customWidth="1"/>
    <col min="4871" max="4871" width="8.85546875" style="70" customWidth="1"/>
    <col min="4872" max="4872" width="13.7109375" style="70" customWidth="1"/>
    <col min="4873" max="4874" width="8.85546875" style="70" customWidth="1"/>
    <col min="4875" max="5120" width="9.140625" style="70"/>
    <col min="5121" max="5121" width="8.42578125" style="70" customWidth="1"/>
    <col min="5122" max="5123" width="8.85546875" style="70" customWidth="1"/>
    <col min="5124" max="5124" width="15.28515625" style="70" customWidth="1"/>
    <col min="5125" max="5125" width="0.7109375" style="70" customWidth="1"/>
    <col min="5126" max="5126" width="13.140625" style="70" customWidth="1"/>
    <col min="5127" max="5127" width="8.85546875" style="70" customWidth="1"/>
    <col min="5128" max="5128" width="13.7109375" style="70" customWidth="1"/>
    <col min="5129" max="5130" width="8.85546875" style="70" customWidth="1"/>
    <col min="5131" max="5376" width="9.140625" style="70"/>
    <col min="5377" max="5377" width="8.42578125" style="70" customWidth="1"/>
    <col min="5378" max="5379" width="8.85546875" style="70" customWidth="1"/>
    <col min="5380" max="5380" width="15.28515625" style="70" customWidth="1"/>
    <col min="5381" max="5381" width="0.7109375" style="70" customWidth="1"/>
    <col min="5382" max="5382" width="13.140625" style="70" customWidth="1"/>
    <col min="5383" max="5383" width="8.85546875" style="70" customWidth="1"/>
    <col min="5384" max="5384" width="13.7109375" style="70" customWidth="1"/>
    <col min="5385" max="5386" width="8.85546875" style="70" customWidth="1"/>
    <col min="5387" max="5632" width="9.140625" style="70"/>
    <col min="5633" max="5633" width="8.42578125" style="70" customWidth="1"/>
    <col min="5634" max="5635" width="8.85546875" style="70" customWidth="1"/>
    <col min="5636" max="5636" width="15.28515625" style="70" customWidth="1"/>
    <col min="5637" max="5637" width="0.7109375" style="70" customWidth="1"/>
    <col min="5638" max="5638" width="13.140625" style="70" customWidth="1"/>
    <col min="5639" max="5639" width="8.85546875" style="70" customWidth="1"/>
    <col min="5640" max="5640" width="13.7109375" style="70" customWidth="1"/>
    <col min="5641" max="5642" width="8.85546875" style="70" customWidth="1"/>
    <col min="5643" max="5888" width="9.140625" style="70"/>
    <col min="5889" max="5889" width="8.42578125" style="70" customWidth="1"/>
    <col min="5890" max="5891" width="8.85546875" style="70" customWidth="1"/>
    <col min="5892" max="5892" width="15.28515625" style="70" customWidth="1"/>
    <col min="5893" max="5893" width="0.7109375" style="70" customWidth="1"/>
    <col min="5894" max="5894" width="13.140625" style="70" customWidth="1"/>
    <col min="5895" max="5895" width="8.85546875" style="70" customWidth="1"/>
    <col min="5896" max="5896" width="13.7109375" style="70" customWidth="1"/>
    <col min="5897" max="5898" width="8.85546875" style="70" customWidth="1"/>
    <col min="5899" max="6144" width="9.140625" style="70"/>
    <col min="6145" max="6145" width="8.42578125" style="70" customWidth="1"/>
    <col min="6146" max="6147" width="8.85546875" style="70" customWidth="1"/>
    <col min="6148" max="6148" width="15.28515625" style="70" customWidth="1"/>
    <col min="6149" max="6149" width="0.7109375" style="70" customWidth="1"/>
    <col min="6150" max="6150" width="13.140625" style="70" customWidth="1"/>
    <col min="6151" max="6151" width="8.85546875" style="70" customWidth="1"/>
    <col min="6152" max="6152" width="13.7109375" style="70" customWidth="1"/>
    <col min="6153" max="6154" width="8.85546875" style="70" customWidth="1"/>
    <col min="6155" max="6400" width="9.140625" style="70"/>
    <col min="6401" max="6401" width="8.42578125" style="70" customWidth="1"/>
    <col min="6402" max="6403" width="8.85546875" style="70" customWidth="1"/>
    <col min="6404" max="6404" width="15.28515625" style="70" customWidth="1"/>
    <col min="6405" max="6405" width="0.7109375" style="70" customWidth="1"/>
    <col min="6406" max="6406" width="13.140625" style="70" customWidth="1"/>
    <col min="6407" max="6407" width="8.85546875" style="70" customWidth="1"/>
    <col min="6408" max="6408" width="13.7109375" style="70" customWidth="1"/>
    <col min="6409" max="6410" width="8.85546875" style="70" customWidth="1"/>
    <col min="6411" max="6656" width="9.140625" style="70"/>
    <col min="6657" max="6657" width="8.42578125" style="70" customWidth="1"/>
    <col min="6658" max="6659" width="8.85546875" style="70" customWidth="1"/>
    <col min="6660" max="6660" width="15.28515625" style="70" customWidth="1"/>
    <col min="6661" max="6661" width="0.7109375" style="70" customWidth="1"/>
    <col min="6662" max="6662" width="13.140625" style="70" customWidth="1"/>
    <col min="6663" max="6663" width="8.85546875" style="70" customWidth="1"/>
    <col min="6664" max="6664" width="13.7109375" style="70" customWidth="1"/>
    <col min="6665" max="6666" width="8.85546875" style="70" customWidth="1"/>
    <col min="6667" max="6912" width="9.140625" style="70"/>
    <col min="6913" max="6913" width="8.42578125" style="70" customWidth="1"/>
    <col min="6914" max="6915" width="8.85546875" style="70" customWidth="1"/>
    <col min="6916" max="6916" width="15.28515625" style="70" customWidth="1"/>
    <col min="6917" max="6917" width="0.7109375" style="70" customWidth="1"/>
    <col min="6918" max="6918" width="13.140625" style="70" customWidth="1"/>
    <col min="6919" max="6919" width="8.85546875" style="70" customWidth="1"/>
    <col min="6920" max="6920" width="13.7109375" style="70" customWidth="1"/>
    <col min="6921" max="6922" width="8.85546875" style="70" customWidth="1"/>
    <col min="6923" max="7168" width="9.140625" style="70"/>
    <col min="7169" max="7169" width="8.42578125" style="70" customWidth="1"/>
    <col min="7170" max="7171" width="8.85546875" style="70" customWidth="1"/>
    <col min="7172" max="7172" width="15.28515625" style="70" customWidth="1"/>
    <col min="7173" max="7173" width="0.7109375" style="70" customWidth="1"/>
    <col min="7174" max="7174" width="13.140625" style="70" customWidth="1"/>
    <col min="7175" max="7175" width="8.85546875" style="70" customWidth="1"/>
    <col min="7176" max="7176" width="13.7109375" style="70" customWidth="1"/>
    <col min="7177" max="7178" width="8.85546875" style="70" customWidth="1"/>
    <col min="7179" max="7424" width="9.140625" style="70"/>
    <col min="7425" max="7425" width="8.42578125" style="70" customWidth="1"/>
    <col min="7426" max="7427" width="8.85546875" style="70" customWidth="1"/>
    <col min="7428" max="7428" width="15.28515625" style="70" customWidth="1"/>
    <col min="7429" max="7429" width="0.7109375" style="70" customWidth="1"/>
    <col min="7430" max="7430" width="13.140625" style="70" customWidth="1"/>
    <col min="7431" max="7431" width="8.85546875" style="70" customWidth="1"/>
    <col min="7432" max="7432" width="13.7109375" style="70" customWidth="1"/>
    <col min="7433" max="7434" width="8.85546875" style="70" customWidth="1"/>
    <col min="7435" max="7680" width="9.140625" style="70"/>
    <col min="7681" max="7681" width="8.42578125" style="70" customWidth="1"/>
    <col min="7682" max="7683" width="8.85546875" style="70" customWidth="1"/>
    <col min="7684" max="7684" width="15.28515625" style="70" customWidth="1"/>
    <col min="7685" max="7685" width="0.7109375" style="70" customWidth="1"/>
    <col min="7686" max="7686" width="13.140625" style="70" customWidth="1"/>
    <col min="7687" max="7687" width="8.85546875" style="70" customWidth="1"/>
    <col min="7688" max="7688" width="13.7109375" style="70" customWidth="1"/>
    <col min="7689" max="7690" width="8.85546875" style="70" customWidth="1"/>
    <col min="7691" max="7936" width="9.140625" style="70"/>
    <col min="7937" max="7937" width="8.42578125" style="70" customWidth="1"/>
    <col min="7938" max="7939" width="8.85546875" style="70" customWidth="1"/>
    <col min="7940" max="7940" width="15.28515625" style="70" customWidth="1"/>
    <col min="7941" max="7941" width="0.7109375" style="70" customWidth="1"/>
    <col min="7942" max="7942" width="13.140625" style="70" customWidth="1"/>
    <col min="7943" max="7943" width="8.85546875" style="70" customWidth="1"/>
    <col min="7944" max="7944" width="13.7109375" style="70" customWidth="1"/>
    <col min="7945" max="7946" width="8.85546875" style="70" customWidth="1"/>
    <col min="7947" max="8192" width="9.140625" style="70"/>
    <col min="8193" max="8193" width="8.42578125" style="70" customWidth="1"/>
    <col min="8194" max="8195" width="8.85546875" style="70" customWidth="1"/>
    <col min="8196" max="8196" width="15.28515625" style="70" customWidth="1"/>
    <col min="8197" max="8197" width="0.7109375" style="70" customWidth="1"/>
    <col min="8198" max="8198" width="13.140625" style="70" customWidth="1"/>
    <col min="8199" max="8199" width="8.85546875" style="70" customWidth="1"/>
    <col min="8200" max="8200" width="13.7109375" style="70" customWidth="1"/>
    <col min="8201" max="8202" width="8.85546875" style="70" customWidth="1"/>
    <col min="8203" max="8448" width="9.140625" style="70"/>
    <col min="8449" max="8449" width="8.42578125" style="70" customWidth="1"/>
    <col min="8450" max="8451" width="8.85546875" style="70" customWidth="1"/>
    <col min="8452" max="8452" width="15.28515625" style="70" customWidth="1"/>
    <col min="8453" max="8453" width="0.7109375" style="70" customWidth="1"/>
    <col min="8454" max="8454" width="13.140625" style="70" customWidth="1"/>
    <col min="8455" max="8455" width="8.85546875" style="70" customWidth="1"/>
    <col min="8456" max="8456" width="13.7109375" style="70" customWidth="1"/>
    <col min="8457" max="8458" width="8.85546875" style="70" customWidth="1"/>
    <col min="8459" max="8704" width="9.140625" style="70"/>
    <col min="8705" max="8705" width="8.42578125" style="70" customWidth="1"/>
    <col min="8706" max="8707" width="8.85546875" style="70" customWidth="1"/>
    <col min="8708" max="8708" width="15.28515625" style="70" customWidth="1"/>
    <col min="8709" max="8709" width="0.7109375" style="70" customWidth="1"/>
    <col min="8710" max="8710" width="13.140625" style="70" customWidth="1"/>
    <col min="8711" max="8711" width="8.85546875" style="70" customWidth="1"/>
    <col min="8712" max="8712" width="13.7109375" style="70" customWidth="1"/>
    <col min="8713" max="8714" width="8.85546875" style="70" customWidth="1"/>
    <col min="8715" max="8960" width="9.140625" style="70"/>
    <col min="8961" max="8961" width="8.42578125" style="70" customWidth="1"/>
    <col min="8962" max="8963" width="8.85546875" style="70" customWidth="1"/>
    <col min="8964" max="8964" width="15.28515625" style="70" customWidth="1"/>
    <col min="8965" max="8965" width="0.7109375" style="70" customWidth="1"/>
    <col min="8966" max="8966" width="13.140625" style="70" customWidth="1"/>
    <col min="8967" max="8967" width="8.85546875" style="70" customWidth="1"/>
    <col min="8968" max="8968" width="13.7109375" style="70" customWidth="1"/>
    <col min="8969" max="8970" width="8.85546875" style="70" customWidth="1"/>
    <col min="8971" max="9216" width="9.140625" style="70"/>
    <col min="9217" max="9217" width="8.42578125" style="70" customWidth="1"/>
    <col min="9218" max="9219" width="8.85546875" style="70" customWidth="1"/>
    <col min="9220" max="9220" width="15.28515625" style="70" customWidth="1"/>
    <col min="9221" max="9221" width="0.7109375" style="70" customWidth="1"/>
    <col min="9222" max="9222" width="13.140625" style="70" customWidth="1"/>
    <col min="9223" max="9223" width="8.85546875" style="70" customWidth="1"/>
    <col min="9224" max="9224" width="13.7109375" style="70" customWidth="1"/>
    <col min="9225" max="9226" width="8.85546875" style="70" customWidth="1"/>
    <col min="9227" max="9472" width="9.140625" style="70"/>
    <col min="9473" max="9473" width="8.42578125" style="70" customWidth="1"/>
    <col min="9474" max="9475" width="8.85546875" style="70" customWidth="1"/>
    <col min="9476" max="9476" width="15.28515625" style="70" customWidth="1"/>
    <col min="9477" max="9477" width="0.7109375" style="70" customWidth="1"/>
    <col min="9478" max="9478" width="13.140625" style="70" customWidth="1"/>
    <col min="9479" max="9479" width="8.85546875" style="70" customWidth="1"/>
    <col min="9480" max="9480" width="13.7109375" style="70" customWidth="1"/>
    <col min="9481" max="9482" width="8.85546875" style="70" customWidth="1"/>
    <col min="9483" max="9728" width="9.140625" style="70"/>
    <col min="9729" max="9729" width="8.42578125" style="70" customWidth="1"/>
    <col min="9730" max="9731" width="8.85546875" style="70" customWidth="1"/>
    <col min="9732" max="9732" width="15.28515625" style="70" customWidth="1"/>
    <col min="9733" max="9733" width="0.7109375" style="70" customWidth="1"/>
    <col min="9734" max="9734" width="13.140625" style="70" customWidth="1"/>
    <col min="9735" max="9735" width="8.85546875" style="70" customWidth="1"/>
    <col min="9736" max="9736" width="13.7109375" style="70" customWidth="1"/>
    <col min="9737" max="9738" width="8.85546875" style="70" customWidth="1"/>
    <col min="9739" max="9984" width="9.140625" style="70"/>
    <col min="9985" max="9985" width="8.42578125" style="70" customWidth="1"/>
    <col min="9986" max="9987" width="8.85546875" style="70" customWidth="1"/>
    <col min="9988" max="9988" width="15.28515625" style="70" customWidth="1"/>
    <col min="9989" max="9989" width="0.7109375" style="70" customWidth="1"/>
    <col min="9990" max="9990" width="13.140625" style="70" customWidth="1"/>
    <col min="9991" max="9991" width="8.85546875" style="70" customWidth="1"/>
    <col min="9992" max="9992" width="13.7109375" style="70" customWidth="1"/>
    <col min="9993" max="9994" width="8.85546875" style="70" customWidth="1"/>
    <col min="9995" max="10240" width="9.140625" style="70"/>
    <col min="10241" max="10241" width="8.42578125" style="70" customWidth="1"/>
    <col min="10242" max="10243" width="8.85546875" style="70" customWidth="1"/>
    <col min="10244" max="10244" width="15.28515625" style="70" customWidth="1"/>
    <col min="10245" max="10245" width="0.7109375" style="70" customWidth="1"/>
    <col min="10246" max="10246" width="13.140625" style="70" customWidth="1"/>
    <col min="10247" max="10247" width="8.85546875" style="70" customWidth="1"/>
    <col min="10248" max="10248" width="13.7109375" style="70" customWidth="1"/>
    <col min="10249" max="10250" width="8.85546875" style="70" customWidth="1"/>
    <col min="10251" max="10496" width="9.140625" style="70"/>
    <col min="10497" max="10497" width="8.42578125" style="70" customWidth="1"/>
    <col min="10498" max="10499" width="8.85546875" style="70" customWidth="1"/>
    <col min="10500" max="10500" width="15.28515625" style="70" customWidth="1"/>
    <col min="10501" max="10501" width="0.7109375" style="70" customWidth="1"/>
    <col min="10502" max="10502" width="13.140625" style="70" customWidth="1"/>
    <col min="10503" max="10503" width="8.85546875" style="70" customWidth="1"/>
    <col min="10504" max="10504" width="13.7109375" style="70" customWidth="1"/>
    <col min="10505" max="10506" width="8.85546875" style="70" customWidth="1"/>
    <col min="10507" max="10752" width="9.140625" style="70"/>
    <col min="10753" max="10753" width="8.42578125" style="70" customWidth="1"/>
    <col min="10754" max="10755" width="8.85546875" style="70" customWidth="1"/>
    <col min="10756" max="10756" width="15.28515625" style="70" customWidth="1"/>
    <col min="10757" max="10757" width="0.7109375" style="70" customWidth="1"/>
    <col min="10758" max="10758" width="13.140625" style="70" customWidth="1"/>
    <col min="10759" max="10759" width="8.85546875" style="70" customWidth="1"/>
    <col min="10760" max="10760" width="13.7109375" style="70" customWidth="1"/>
    <col min="10761" max="10762" width="8.85546875" style="70" customWidth="1"/>
    <col min="10763" max="11008" width="9.140625" style="70"/>
    <col min="11009" max="11009" width="8.42578125" style="70" customWidth="1"/>
    <col min="11010" max="11011" width="8.85546875" style="70" customWidth="1"/>
    <col min="11012" max="11012" width="15.28515625" style="70" customWidth="1"/>
    <col min="11013" max="11013" width="0.7109375" style="70" customWidth="1"/>
    <col min="11014" max="11014" width="13.140625" style="70" customWidth="1"/>
    <col min="11015" max="11015" width="8.85546875" style="70" customWidth="1"/>
    <col min="11016" max="11016" width="13.7109375" style="70" customWidth="1"/>
    <col min="11017" max="11018" width="8.85546875" style="70" customWidth="1"/>
    <col min="11019" max="11264" width="9.140625" style="70"/>
    <col min="11265" max="11265" width="8.42578125" style="70" customWidth="1"/>
    <col min="11266" max="11267" width="8.85546875" style="70" customWidth="1"/>
    <col min="11268" max="11268" width="15.28515625" style="70" customWidth="1"/>
    <col min="11269" max="11269" width="0.7109375" style="70" customWidth="1"/>
    <col min="11270" max="11270" width="13.140625" style="70" customWidth="1"/>
    <col min="11271" max="11271" width="8.85546875" style="70" customWidth="1"/>
    <col min="11272" max="11272" width="13.7109375" style="70" customWidth="1"/>
    <col min="11273" max="11274" width="8.85546875" style="70" customWidth="1"/>
    <col min="11275" max="11520" width="9.140625" style="70"/>
    <col min="11521" max="11521" width="8.42578125" style="70" customWidth="1"/>
    <col min="11522" max="11523" width="8.85546875" style="70" customWidth="1"/>
    <col min="11524" max="11524" width="15.28515625" style="70" customWidth="1"/>
    <col min="11525" max="11525" width="0.7109375" style="70" customWidth="1"/>
    <col min="11526" max="11526" width="13.140625" style="70" customWidth="1"/>
    <col min="11527" max="11527" width="8.85546875" style="70" customWidth="1"/>
    <col min="11528" max="11528" width="13.7109375" style="70" customWidth="1"/>
    <col min="11529" max="11530" width="8.85546875" style="70" customWidth="1"/>
    <col min="11531" max="11776" width="9.140625" style="70"/>
    <col min="11777" max="11777" width="8.42578125" style="70" customWidth="1"/>
    <col min="11778" max="11779" width="8.85546875" style="70" customWidth="1"/>
    <col min="11780" max="11780" width="15.28515625" style="70" customWidth="1"/>
    <col min="11781" max="11781" width="0.7109375" style="70" customWidth="1"/>
    <col min="11782" max="11782" width="13.140625" style="70" customWidth="1"/>
    <col min="11783" max="11783" width="8.85546875" style="70" customWidth="1"/>
    <col min="11784" max="11784" width="13.7109375" style="70" customWidth="1"/>
    <col min="11785" max="11786" width="8.85546875" style="70" customWidth="1"/>
    <col min="11787" max="12032" width="9.140625" style="70"/>
    <col min="12033" max="12033" width="8.42578125" style="70" customWidth="1"/>
    <col min="12034" max="12035" width="8.85546875" style="70" customWidth="1"/>
    <col min="12036" max="12036" width="15.28515625" style="70" customWidth="1"/>
    <col min="12037" max="12037" width="0.7109375" style="70" customWidth="1"/>
    <col min="12038" max="12038" width="13.140625" style="70" customWidth="1"/>
    <col min="12039" max="12039" width="8.85546875" style="70" customWidth="1"/>
    <col min="12040" max="12040" width="13.7109375" style="70" customWidth="1"/>
    <col min="12041" max="12042" width="8.85546875" style="70" customWidth="1"/>
    <col min="12043" max="12288" width="9.140625" style="70"/>
    <col min="12289" max="12289" width="8.42578125" style="70" customWidth="1"/>
    <col min="12290" max="12291" width="8.85546875" style="70" customWidth="1"/>
    <col min="12292" max="12292" width="15.28515625" style="70" customWidth="1"/>
    <col min="12293" max="12293" width="0.7109375" style="70" customWidth="1"/>
    <col min="12294" max="12294" width="13.140625" style="70" customWidth="1"/>
    <col min="12295" max="12295" width="8.85546875" style="70" customWidth="1"/>
    <col min="12296" max="12296" width="13.7109375" style="70" customWidth="1"/>
    <col min="12297" max="12298" width="8.85546875" style="70" customWidth="1"/>
    <col min="12299" max="12544" width="9.140625" style="70"/>
    <col min="12545" max="12545" width="8.42578125" style="70" customWidth="1"/>
    <col min="12546" max="12547" width="8.85546875" style="70" customWidth="1"/>
    <col min="12548" max="12548" width="15.28515625" style="70" customWidth="1"/>
    <col min="12549" max="12549" width="0.7109375" style="70" customWidth="1"/>
    <col min="12550" max="12550" width="13.140625" style="70" customWidth="1"/>
    <col min="12551" max="12551" width="8.85546875" style="70" customWidth="1"/>
    <col min="12552" max="12552" width="13.7109375" style="70" customWidth="1"/>
    <col min="12553" max="12554" width="8.85546875" style="70" customWidth="1"/>
    <col min="12555" max="12800" width="9.140625" style="70"/>
    <col min="12801" max="12801" width="8.42578125" style="70" customWidth="1"/>
    <col min="12802" max="12803" width="8.85546875" style="70" customWidth="1"/>
    <col min="12804" max="12804" width="15.28515625" style="70" customWidth="1"/>
    <col min="12805" max="12805" width="0.7109375" style="70" customWidth="1"/>
    <col min="12806" max="12806" width="13.140625" style="70" customWidth="1"/>
    <col min="12807" max="12807" width="8.85546875" style="70" customWidth="1"/>
    <col min="12808" max="12808" width="13.7109375" style="70" customWidth="1"/>
    <col min="12809" max="12810" width="8.85546875" style="70" customWidth="1"/>
    <col min="12811" max="13056" width="9.140625" style="70"/>
    <col min="13057" max="13057" width="8.42578125" style="70" customWidth="1"/>
    <col min="13058" max="13059" width="8.85546875" style="70" customWidth="1"/>
    <col min="13060" max="13060" width="15.28515625" style="70" customWidth="1"/>
    <col min="13061" max="13061" width="0.7109375" style="70" customWidth="1"/>
    <col min="13062" max="13062" width="13.140625" style="70" customWidth="1"/>
    <col min="13063" max="13063" width="8.85546875" style="70" customWidth="1"/>
    <col min="13064" max="13064" width="13.7109375" style="70" customWidth="1"/>
    <col min="13065" max="13066" width="8.85546875" style="70" customWidth="1"/>
    <col min="13067" max="13312" width="9.140625" style="70"/>
    <col min="13313" max="13313" width="8.42578125" style="70" customWidth="1"/>
    <col min="13314" max="13315" width="8.85546875" style="70" customWidth="1"/>
    <col min="13316" max="13316" width="15.28515625" style="70" customWidth="1"/>
    <col min="13317" max="13317" width="0.7109375" style="70" customWidth="1"/>
    <col min="13318" max="13318" width="13.140625" style="70" customWidth="1"/>
    <col min="13319" max="13319" width="8.85546875" style="70" customWidth="1"/>
    <col min="13320" max="13320" width="13.7109375" style="70" customWidth="1"/>
    <col min="13321" max="13322" width="8.85546875" style="70" customWidth="1"/>
    <col min="13323" max="13568" width="9.140625" style="70"/>
    <col min="13569" max="13569" width="8.42578125" style="70" customWidth="1"/>
    <col min="13570" max="13571" width="8.85546875" style="70" customWidth="1"/>
    <col min="13572" max="13572" width="15.28515625" style="70" customWidth="1"/>
    <col min="13573" max="13573" width="0.7109375" style="70" customWidth="1"/>
    <col min="13574" max="13574" width="13.140625" style="70" customWidth="1"/>
    <col min="13575" max="13575" width="8.85546875" style="70" customWidth="1"/>
    <col min="13576" max="13576" width="13.7109375" style="70" customWidth="1"/>
    <col min="13577" max="13578" width="8.85546875" style="70" customWidth="1"/>
    <col min="13579" max="13824" width="9.140625" style="70"/>
    <col min="13825" max="13825" width="8.42578125" style="70" customWidth="1"/>
    <col min="13826" max="13827" width="8.85546875" style="70" customWidth="1"/>
    <col min="13828" max="13828" width="15.28515625" style="70" customWidth="1"/>
    <col min="13829" max="13829" width="0.7109375" style="70" customWidth="1"/>
    <col min="13830" max="13830" width="13.140625" style="70" customWidth="1"/>
    <col min="13831" max="13831" width="8.85546875" style="70" customWidth="1"/>
    <col min="13832" max="13832" width="13.7109375" style="70" customWidth="1"/>
    <col min="13833" max="13834" width="8.85546875" style="70" customWidth="1"/>
    <col min="13835" max="14080" width="9.140625" style="70"/>
    <col min="14081" max="14081" width="8.42578125" style="70" customWidth="1"/>
    <col min="14082" max="14083" width="8.85546875" style="70" customWidth="1"/>
    <col min="14084" max="14084" width="15.28515625" style="70" customWidth="1"/>
    <col min="14085" max="14085" width="0.7109375" style="70" customWidth="1"/>
    <col min="14086" max="14086" width="13.140625" style="70" customWidth="1"/>
    <col min="14087" max="14087" width="8.85546875" style="70" customWidth="1"/>
    <col min="14088" max="14088" width="13.7109375" style="70" customWidth="1"/>
    <col min="14089" max="14090" width="8.85546875" style="70" customWidth="1"/>
    <col min="14091" max="14336" width="9.140625" style="70"/>
    <col min="14337" max="14337" width="8.42578125" style="70" customWidth="1"/>
    <col min="14338" max="14339" width="8.85546875" style="70" customWidth="1"/>
    <col min="14340" max="14340" width="15.28515625" style="70" customWidth="1"/>
    <col min="14341" max="14341" width="0.7109375" style="70" customWidth="1"/>
    <col min="14342" max="14342" width="13.140625" style="70" customWidth="1"/>
    <col min="14343" max="14343" width="8.85546875" style="70" customWidth="1"/>
    <col min="14344" max="14344" width="13.7109375" style="70" customWidth="1"/>
    <col min="14345" max="14346" width="8.85546875" style="70" customWidth="1"/>
    <col min="14347" max="14592" width="9.140625" style="70"/>
    <col min="14593" max="14593" width="8.42578125" style="70" customWidth="1"/>
    <col min="14594" max="14595" width="8.85546875" style="70" customWidth="1"/>
    <col min="14596" max="14596" width="15.28515625" style="70" customWidth="1"/>
    <col min="14597" max="14597" width="0.7109375" style="70" customWidth="1"/>
    <col min="14598" max="14598" width="13.140625" style="70" customWidth="1"/>
    <col min="14599" max="14599" width="8.85546875" style="70" customWidth="1"/>
    <col min="14600" max="14600" width="13.7109375" style="70" customWidth="1"/>
    <col min="14601" max="14602" width="8.85546875" style="70" customWidth="1"/>
    <col min="14603" max="14848" width="9.140625" style="70"/>
    <col min="14849" max="14849" width="8.42578125" style="70" customWidth="1"/>
    <col min="14850" max="14851" width="8.85546875" style="70" customWidth="1"/>
    <col min="14852" max="14852" width="15.28515625" style="70" customWidth="1"/>
    <col min="14853" max="14853" width="0.7109375" style="70" customWidth="1"/>
    <col min="14854" max="14854" width="13.140625" style="70" customWidth="1"/>
    <col min="14855" max="14855" width="8.85546875" style="70" customWidth="1"/>
    <col min="14856" max="14856" width="13.7109375" style="70" customWidth="1"/>
    <col min="14857" max="14858" width="8.85546875" style="70" customWidth="1"/>
    <col min="14859" max="15104" width="9.140625" style="70"/>
    <col min="15105" max="15105" width="8.42578125" style="70" customWidth="1"/>
    <col min="15106" max="15107" width="8.85546875" style="70" customWidth="1"/>
    <col min="15108" max="15108" width="15.28515625" style="70" customWidth="1"/>
    <col min="15109" max="15109" width="0.7109375" style="70" customWidth="1"/>
    <col min="15110" max="15110" width="13.140625" style="70" customWidth="1"/>
    <col min="15111" max="15111" width="8.85546875" style="70" customWidth="1"/>
    <col min="15112" max="15112" width="13.7109375" style="70" customWidth="1"/>
    <col min="15113" max="15114" width="8.85546875" style="70" customWidth="1"/>
    <col min="15115" max="15360" width="9.140625" style="70"/>
    <col min="15361" max="15361" width="8.42578125" style="70" customWidth="1"/>
    <col min="15362" max="15363" width="8.85546875" style="70" customWidth="1"/>
    <col min="15364" max="15364" width="15.28515625" style="70" customWidth="1"/>
    <col min="15365" max="15365" width="0.7109375" style="70" customWidth="1"/>
    <col min="15366" max="15366" width="13.140625" style="70" customWidth="1"/>
    <col min="15367" max="15367" width="8.85546875" style="70" customWidth="1"/>
    <col min="15368" max="15368" width="13.7109375" style="70" customWidth="1"/>
    <col min="15369" max="15370" width="8.85546875" style="70" customWidth="1"/>
    <col min="15371" max="15616" width="9.140625" style="70"/>
    <col min="15617" max="15617" width="8.42578125" style="70" customWidth="1"/>
    <col min="15618" max="15619" width="8.85546875" style="70" customWidth="1"/>
    <col min="15620" max="15620" width="15.28515625" style="70" customWidth="1"/>
    <col min="15621" max="15621" width="0.7109375" style="70" customWidth="1"/>
    <col min="15622" max="15622" width="13.140625" style="70" customWidth="1"/>
    <col min="15623" max="15623" width="8.85546875" style="70" customWidth="1"/>
    <col min="15624" max="15624" width="13.7109375" style="70" customWidth="1"/>
    <col min="15625" max="15626" width="8.85546875" style="70" customWidth="1"/>
    <col min="15627" max="15872" width="9.140625" style="70"/>
    <col min="15873" max="15873" width="8.42578125" style="70" customWidth="1"/>
    <col min="15874" max="15875" width="8.85546875" style="70" customWidth="1"/>
    <col min="15876" max="15876" width="15.28515625" style="70" customWidth="1"/>
    <col min="15877" max="15877" width="0.7109375" style="70" customWidth="1"/>
    <col min="15878" max="15878" width="13.140625" style="70" customWidth="1"/>
    <col min="15879" max="15879" width="8.85546875" style="70" customWidth="1"/>
    <col min="15880" max="15880" width="13.7109375" style="70" customWidth="1"/>
    <col min="15881" max="15882" width="8.85546875" style="70" customWidth="1"/>
    <col min="15883" max="16128" width="9.140625" style="70"/>
    <col min="16129" max="16129" width="8.42578125" style="70" customWidth="1"/>
    <col min="16130" max="16131" width="8.85546875" style="70" customWidth="1"/>
    <col min="16132" max="16132" width="15.28515625" style="70" customWidth="1"/>
    <col min="16133" max="16133" width="0.7109375" style="70" customWidth="1"/>
    <col min="16134" max="16134" width="13.140625" style="70" customWidth="1"/>
    <col min="16135" max="16135" width="8.85546875" style="70" customWidth="1"/>
    <col min="16136" max="16136" width="13.7109375" style="70" customWidth="1"/>
    <col min="16137" max="16138" width="8.85546875" style="70" customWidth="1"/>
    <col min="16139" max="16384" width="9.140625" style="70"/>
  </cols>
  <sheetData>
    <row r="1" spans="1:13" x14ac:dyDescent="0.25">
      <c r="A1" s="69" t="s">
        <v>1</v>
      </c>
    </row>
    <row r="2" spans="1:13" x14ac:dyDescent="0.25">
      <c r="C2" s="69" t="s">
        <v>292</v>
      </c>
      <c r="E2" s="72"/>
      <c r="F2" s="73"/>
      <c r="G2" s="74"/>
    </row>
    <row r="3" spans="1:13" x14ac:dyDescent="0.25">
      <c r="E3" s="75"/>
      <c r="F3" s="73"/>
      <c r="G3" s="76" t="s">
        <v>282</v>
      </c>
      <c r="H3" s="69"/>
      <c r="I3" s="69"/>
    </row>
    <row r="4" spans="1:13" x14ac:dyDescent="0.25">
      <c r="A4" s="69" t="s">
        <v>297</v>
      </c>
      <c r="E4" s="72"/>
      <c r="F4" s="77" t="s">
        <v>283</v>
      </c>
      <c r="G4" s="76" t="s">
        <v>284</v>
      </c>
      <c r="H4" s="69" t="s">
        <v>285</v>
      </c>
      <c r="I4" s="69"/>
    </row>
    <row r="5" spans="1:13" x14ac:dyDescent="0.25">
      <c r="A5" s="78">
        <v>35200</v>
      </c>
      <c r="B5" s="70" t="s">
        <v>24</v>
      </c>
      <c r="E5" s="72"/>
      <c r="F5" s="87">
        <v>1242</v>
      </c>
      <c r="G5" s="74" t="s">
        <v>290</v>
      </c>
      <c r="H5" s="70" t="s">
        <v>314</v>
      </c>
      <c r="I5" s="69"/>
    </row>
    <row r="6" spans="1:13" x14ac:dyDescent="0.25">
      <c r="A6" s="78">
        <v>35201</v>
      </c>
      <c r="B6" s="70" t="s">
        <v>293</v>
      </c>
      <c r="E6" s="72"/>
      <c r="F6" s="79">
        <v>4707</v>
      </c>
      <c r="G6" s="74" t="s">
        <v>286</v>
      </c>
      <c r="H6" s="70" t="s">
        <v>294</v>
      </c>
      <c r="I6" s="69"/>
    </row>
    <row r="7" spans="1:13" x14ac:dyDescent="0.25">
      <c r="A7" s="80">
        <v>35201</v>
      </c>
      <c r="B7" s="1" t="s">
        <v>295</v>
      </c>
      <c r="C7" s="1"/>
      <c r="D7" s="1"/>
      <c r="E7" s="73"/>
      <c r="F7" s="81">
        <v>136</v>
      </c>
      <c r="G7" s="74" t="s">
        <v>290</v>
      </c>
      <c r="H7" s="70" t="s">
        <v>296</v>
      </c>
    </row>
    <row r="8" spans="1:13" x14ac:dyDescent="0.25">
      <c r="A8" s="80">
        <v>350000</v>
      </c>
      <c r="B8" s="1" t="s">
        <v>298</v>
      </c>
      <c r="C8" s="1"/>
      <c r="D8" s="1"/>
      <c r="E8" s="73"/>
      <c r="F8" s="81">
        <v>3000</v>
      </c>
      <c r="G8" s="74" t="s">
        <v>286</v>
      </c>
      <c r="H8" s="70" t="s">
        <v>299</v>
      </c>
    </row>
    <row r="9" spans="1:13" x14ac:dyDescent="0.25">
      <c r="A9" s="80">
        <v>350000</v>
      </c>
      <c r="B9" s="1" t="s">
        <v>300</v>
      </c>
      <c r="C9" s="1"/>
      <c r="D9" s="1"/>
      <c r="E9" s="73"/>
      <c r="F9" s="81">
        <v>2000</v>
      </c>
      <c r="G9" s="74" t="s">
        <v>286</v>
      </c>
      <c r="H9" s="70" t="s">
        <v>301</v>
      </c>
    </row>
    <row r="10" spans="1:13" x14ac:dyDescent="0.25">
      <c r="A10" s="80">
        <v>350000</v>
      </c>
      <c r="B10" s="1" t="s">
        <v>302</v>
      </c>
      <c r="C10" s="1"/>
      <c r="D10" s="1"/>
      <c r="E10" s="73"/>
      <c r="F10" s="81">
        <v>9592</v>
      </c>
      <c r="G10" s="74" t="s">
        <v>290</v>
      </c>
      <c r="H10" s="70" t="s">
        <v>303</v>
      </c>
    </row>
    <row r="11" spans="1:13" x14ac:dyDescent="0.25">
      <c r="A11" s="82">
        <v>350000</v>
      </c>
      <c r="B11" s="73" t="s">
        <v>304</v>
      </c>
      <c r="C11" s="73"/>
      <c r="D11" s="73"/>
      <c r="E11" s="73"/>
      <c r="F11" s="81">
        <v>1038.72</v>
      </c>
      <c r="G11" s="74" t="s">
        <v>290</v>
      </c>
      <c r="H11" s="70" t="s">
        <v>305</v>
      </c>
    </row>
    <row r="12" spans="1:13" x14ac:dyDescent="0.25">
      <c r="A12" s="82">
        <v>350000</v>
      </c>
      <c r="B12" s="73" t="s">
        <v>304</v>
      </c>
      <c r="C12" s="73"/>
      <c r="D12" s="73"/>
      <c r="E12" s="73"/>
      <c r="F12" s="81">
        <v>204.56</v>
      </c>
      <c r="G12" s="74" t="s">
        <v>290</v>
      </c>
      <c r="H12" s="73" t="s">
        <v>306</v>
      </c>
      <c r="I12" s="72"/>
      <c r="J12" s="72"/>
      <c r="K12" s="72"/>
      <c r="L12" s="72"/>
      <c r="M12" s="72"/>
    </row>
    <row r="13" spans="1:13" x14ac:dyDescent="0.25">
      <c r="A13" s="72"/>
      <c r="B13" s="72"/>
      <c r="C13" s="72"/>
      <c r="D13" s="72"/>
      <c r="E13" s="72"/>
      <c r="F13" s="83">
        <f>SUM(F5:F12)</f>
        <v>21920.280000000002</v>
      </c>
      <c r="G13" s="74"/>
      <c r="H13" s="72"/>
      <c r="I13" s="72"/>
      <c r="J13" s="72"/>
      <c r="K13" s="72"/>
      <c r="L13" s="72"/>
      <c r="M13" s="72"/>
    </row>
    <row r="14" spans="1:13" x14ac:dyDescent="0.25">
      <c r="E14" s="72"/>
      <c r="F14" s="83"/>
      <c r="G14" s="74"/>
    </row>
    <row r="15" spans="1:13" x14ac:dyDescent="0.25">
      <c r="A15" s="69" t="s">
        <v>307</v>
      </c>
      <c r="E15" s="72"/>
      <c r="F15" s="83"/>
      <c r="G15" s="74"/>
    </row>
    <row r="16" spans="1:13" x14ac:dyDescent="0.25">
      <c r="A16" s="84" t="s">
        <v>140</v>
      </c>
      <c r="B16" s="70" t="s">
        <v>141</v>
      </c>
      <c r="E16" s="72"/>
      <c r="F16" s="88">
        <v>542</v>
      </c>
      <c r="G16" s="74" t="s">
        <v>287</v>
      </c>
      <c r="H16" s="82" t="s">
        <v>312</v>
      </c>
    </row>
    <row r="17" spans="1:15" x14ac:dyDescent="0.25">
      <c r="A17" s="84" t="s">
        <v>126</v>
      </c>
      <c r="B17" s="70" t="s">
        <v>308</v>
      </c>
      <c r="E17" s="72"/>
      <c r="F17" s="81">
        <v>136</v>
      </c>
      <c r="G17" s="74" t="s">
        <v>287</v>
      </c>
      <c r="H17" s="82" t="s">
        <v>313</v>
      </c>
    </row>
    <row r="18" spans="1:15" x14ac:dyDescent="0.25">
      <c r="A18" s="84" t="s">
        <v>199</v>
      </c>
      <c r="B18" s="70" t="s">
        <v>327</v>
      </c>
      <c r="E18" s="72"/>
      <c r="F18" s="81">
        <v>2000</v>
      </c>
      <c r="G18" s="74" t="s">
        <v>286</v>
      </c>
      <c r="H18" s="82" t="s">
        <v>328</v>
      </c>
    </row>
    <row r="19" spans="1:15" x14ac:dyDescent="0.25">
      <c r="A19" s="84" t="s">
        <v>223</v>
      </c>
      <c r="B19" s="70" t="s">
        <v>329</v>
      </c>
      <c r="E19" s="72"/>
      <c r="F19" s="81">
        <v>3000</v>
      </c>
      <c r="G19" s="74" t="s">
        <v>286</v>
      </c>
      <c r="H19" s="82" t="s">
        <v>330</v>
      </c>
    </row>
    <row r="20" spans="1:15" x14ac:dyDescent="0.25">
      <c r="A20" s="84" t="s">
        <v>230</v>
      </c>
      <c r="B20" s="70" t="s">
        <v>315</v>
      </c>
      <c r="E20" s="72"/>
      <c r="F20" s="81">
        <v>170.56</v>
      </c>
      <c r="G20" s="74" t="s">
        <v>286</v>
      </c>
      <c r="H20" s="82" t="s">
        <v>324</v>
      </c>
    </row>
    <row r="21" spans="1:15" x14ac:dyDescent="0.25">
      <c r="A21" s="84" t="s">
        <v>230</v>
      </c>
      <c r="B21" s="70" t="s">
        <v>316</v>
      </c>
      <c r="E21" s="72"/>
      <c r="F21" s="81">
        <v>265.63</v>
      </c>
      <c r="G21" s="74" t="s">
        <v>286</v>
      </c>
      <c r="H21" s="82" t="s">
        <v>325</v>
      </c>
    </row>
    <row r="22" spans="1:15" x14ac:dyDescent="0.25">
      <c r="A22" s="84" t="s">
        <v>317</v>
      </c>
      <c r="B22" s="70" t="s">
        <v>318</v>
      </c>
      <c r="E22" s="72"/>
      <c r="F22" s="81">
        <v>3828</v>
      </c>
      <c r="G22" s="74" t="s">
        <v>286</v>
      </c>
      <c r="H22" s="82" t="s">
        <v>326</v>
      </c>
    </row>
    <row r="23" spans="1:15" x14ac:dyDescent="0.25">
      <c r="A23" s="84" t="s">
        <v>319</v>
      </c>
      <c r="B23" s="70" t="s">
        <v>320</v>
      </c>
      <c r="E23" s="72"/>
      <c r="F23" s="81">
        <v>879</v>
      </c>
      <c r="G23" s="74" t="s">
        <v>286</v>
      </c>
      <c r="H23" s="82" t="s">
        <v>326</v>
      </c>
    </row>
    <row r="24" spans="1:15" x14ac:dyDescent="0.25">
      <c r="A24" s="84" t="s">
        <v>321</v>
      </c>
      <c r="B24" s="70" t="s">
        <v>322</v>
      </c>
      <c r="E24" s="72"/>
      <c r="F24" s="81">
        <v>9592</v>
      </c>
      <c r="G24" s="74" t="s">
        <v>286</v>
      </c>
      <c r="H24" s="82" t="s">
        <v>323</v>
      </c>
    </row>
    <row r="25" spans="1:15" x14ac:dyDescent="0.25">
      <c r="A25" s="84" t="s">
        <v>332</v>
      </c>
      <c r="B25" s="70" t="s">
        <v>289</v>
      </c>
      <c r="E25" s="72"/>
      <c r="F25" s="88">
        <v>700</v>
      </c>
      <c r="G25" s="74" t="s">
        <v>286</v>
      </c>
      <c r="H25" s="82" t="s">
        <v>333</v>
      </c>
    </row>
    <row r="26" spans="1:15" x14ac:dyDescent="0.25">
      <c r="A26" s="84" t="s">
        <v>242</v>
      </c>
      <c r="B26" s="70" t="s">
        <v>243</v>
      </c>
      <c r="E26" s="72"/>
      <c r="F26" s="81">
        <v>807.09</v>
      </c>
      <c r="G26" s="74" t="s">
        <v>286</v>
      </c>
      <c r="H26" s="82" t="s">
        <v>331</v>
      </c>
    </row>
    <row r="27" spans="1:15" x14ac:dyDescent="0.25">
      <c r="E27" s="72"/>
      <c r="F27" s="83">
        <f>SUM(F16:F26)</f>
        <v>21920.280000000002</v>
      </c>
      <c r="G27" s="74"/>
      <c r="L27" s="72"/>
      <c r="M27" s="72"/>
      <c r="N27" s="72"/>
      <c r="O27" s="72"/>
    </row>
    <row r="28" spans="1:15" x14ac:dyDescent="0.25">
      <c r="A28" s="72"/>
      <c r="B28" s="72"/>
      <c r="C28" s="72"/>
      <c r="D28" s="72"/>
      <c r="E28" s="72"/>
      <c r="F28" s="83"/>
      <c r="G28" s="74"/>
      <c r="H28" s="72"/>
      <c r="I28" s="72"/>
      <c r="J28" s="72"/>
      <c r="K28" s="72"/>
      <c r="L28" s="72"/>
      <c r="M28" s="72"/>
      <c r="N28" s="72"/>
      <c r="O28" s="72"/>
    </row>
    <row r="29" spans="1:15" x14ac:dyDescent="0.25">
      <c r="A29" s="69" t="s">
        <v>288</v>
      </c>
      <c r="L29" s="72"/>
      <c r="M29" s="72"/>
      <c r="N29" s="72"/>
      <c r="O29" s="72"/>
    </row>
    <row r="31" spans="1:15" x14ac:dyDescent="0.25">
      <c r="A31" s="84" t="s">
        <v>126</v>
      </c>
      <c r="B31" s="70" t="s">
        <v>308</v>
      </c>
      <c r="D31" s="70" t="s">
        <v>309</v>
      </c>
      <c r="F31" s="85">
        <v>-6400</v>
      </c>
      <c r="G31" s="71" t="s">
        <v>290</v>
      </c>
      <c r="H31" s="70" t="s">
        <v>311</v>
      </c>
    </row>
    <row r="32" spans="1:15" x14ac:dyDescent="0.25">
      <c r="A32" s="84" t="s">
        <v>126</v>
      </c>
      <c r="B32" s="70" t="s">
        <v>308</v>
      </c>
      <c r="D32" s="70" t="s">
        <v>310</v>
      </c>
      <c r="F32" s="85">
        <v>6400</v>
      </c>
      <c r="G32" s="71" t="s">
        <v>287</v>
      </c>
      <c r="H32" s="70" t="s">
        <v>311</v>
      </c>
    </row>
    <row r="33" spans="1:6" x14ac:dyDescent="0.25">
      <c r="A33" s="84"/>
      <c r="F33" s="86">
        <f>SUM(F31:F32)</f>
        <v>0</v>
      </c>
    </row>
    <row r="34" spans="1:6" x14ac:dyDescent="0.25">
      <c r="A34" s="84"/>
      <c r="F34" s="85"/>
    </row>
    <row r="35" spans="1:6" x14ac:dyDescent="0.25">
      <c r="A35" s="84"/>
      <c r="F35" s="85"/>
    </row>
    <row r="36" spans="1:6" x14ac:dyDescent="0.25">
      <c r="A36" s="84"/>
      <c r="F36" s="85"/>
    </row>
    <row r="37" spans="1:6" x14ac:dyDescent="0.25">
      <c r="A37" s="84"/>
      <c r="F37" s="85"/>
    </row>
    <row r="38" spans="1:6" x14ac:dyDescent="0.25">
      <c r="A38" s="84"/>
      <c r="F38" s="85"/>
    </row>
    <row r="39" spans="1:6" x14ac:dyDescent="0.25">
      <c r="A39" s="84"/>
      <c r="F39" s="85"/>
    </row>
    <row r="40" spans="1:6" x14ac:dyDescent="0.25">
      <c r="A40" s="84"/>
      <c r="F40" s="85"/>
    </row>
    <row r="41" spans="1:6" x14ac:dyDescent="0.25">
      <c r="A41" s="84"/>
      <c r="F41" s="85"/>
    </row>
    <row r="42" spans="1:6" x14ac:dyDescent="0.25">
      <c r="A42" s="84"/>
      <c r="F42" s="85"/>
    </row>
    <row r="43" spans="1:6" x14ac:dyDescent="0.25">
      <c r="A43" s="84"/>
      <c r="F43" s="85"/>
    </row>
    <row r="44" spans="1:6" x14ac:dyDescent="0.25">
      <c r="A44" s="84"/>
      <c r="F44" s="85"/>
    </row>
    <row r="45" spans="1:6" x14ac:dyDescent="0.25">
      <c r="A45" s="84"/>
      <c r="F45" s="85"/>
    </row>
    <row r="46" spans="1:6" x14ac:dyDescent="0.25">
      <c r="A46" s="84"/>
      <c r="F46" s="85"/>
    </row>
    <row r="47" spans="1:6" x14ac:dyDescent="0.25">
      <c r="F47" s="85"/>
    </row>
    <row r="48" spans="1:6" x14ac:dyDescent="0.25">
      <c r="F48" s="85"/>
    </row>
    <row r="49" spans="6:6" x14ac:dyDescent="0.25">
      <c r="F49" s="85"/>
    </row>
    <row r="50" spans="6:6" x14ac:dyDescent="0.25">
      <c r="F50" s="85"/>
    </row>
    <row r="51" spans="6:6" x14ac:dyDescent="0.25">
      <c r="F51" s="85"/>
    </row>
    <row r="52" spans="6:6" x14ac:dyDescent="0.25">
      <c r="F52" s="85"/>
    </row>
    <row r="53" spans="6:6" x14ac:dyDescent="0.25">
      <c r="F53" s="85"/>
    </row>
    <row r="54" spans="6:6" x14ac:dyDescent="0.25">
      <c r="F54" s="85"/>
    </row>
    <row r="55" spans="6:6" x14ac:dyDescent="0.25">
      <c r="F55" s="85"/>
    </row>
    <row r="56" spans="6:6" x14ac:dyDescent="0.25">
      <c r="F56" s="85"/>
    </row>
    <row r="57" spans="6:6" x14ac:dyDescent="0.25">
      <c r="F57" s="85"/>
    </row>
    <row r="58" spans="6:6" x14ac:dyDescent="0.25">
      <c r="F58" s="85"/>
    </row>
    <row r="59" spans="6:6" x14ac:dyDescent="0.25">
      <c r="F59" s="85"/>
    </row>
    <row r="60" spans="6:6" x14ac:dyDescent="0.25">
      <c r="F60" s="85"/>
    </row>
    <row r="61" spans="6:6" x14ac:dyDescent="0.25">
      <c r="F61" s="85"/>
    </row>
    <row r="62" spans="6:6" x14ac:dyDescent="0.25">
      <c r="F62" s="85"/>
    </row>
    <row r="63" spans="6:6" x14ac:dyDescent="0.25">
      <c r="F63" s="8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2017-03-14T12:49:06Z</cp:lastPrinted>
  <dcterms:created xsi:type="dcterms:W3CDTF">2017-03-08T11:21:59Z</dcterms:created>
  <dcterms:modified xsi:type="dcterms:W3CDTF">2017-03-14T13:13:00Z</dcterms:modified>
</cp:coreProperties>
</file>