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IGI\Docs$\maire.appo\My Documents\2020 eelarve ja täitmine\Lisaeelarved\"/>
    </mc:Choice>
  </mc:AlternateContent>
  <bookViews>
    <workbookView xWindow="0" yWindow="0" windowWidth="30720" windowHeight="13692" tabRatio="599"/>
  </bookViews>
  <sheets>
    <sheet name="Lisa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38" i="1"/>
  <c r="E37" i="1"/>
  <c r="E101" i="1"/>
  <c r="E100" i="1"/>
  <c r="E99" i="1"/>
  <c r="E98" i="1"/>
  <c r="E97" i="1"/>
  <c r="E96" i="1"/>
  <c r="E95" i="1"/>
  <c r="E94" i="1"/>
  <c r="E93" i="1"/>
  <c r="E92" i="1"/>
  <c r="E90" i="1"/>
  <c r="E89" i="1"/>
  <c r="E88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 s="1"/>
  <c r="E70" i="1"/>
  <c r="E69" i="1" s="1"/>
  <c r="E68" i="1"/>
  <c r="E67" i="1"/>
  <c r="E66" i="1"/>
  <c r="E65" i="1"/>
  <c r="E63" i="1"/>
  <c r="E62" i="1"/>
  <c r="E61" i="1"/>
  <c r="E60" i="1"/>
  <c r="E59" i="1"/>
  <c r="E57" i="1"/>
  <c r="E56" i="1"/>
  <c r="E55" i="1"/>
  <c r="E54" i="1"/>
  <c r="E53" i="1"/>
  <c r="E52" i="1"/>
  <c r="E51" i="1"/>
  <c r="E49" i="1"/>
  <c r="E48" i="1"/>
  <c r="E46" i="1"/>
  <c r="E45" i="1"/>
  <c r="E44" i="1"/>
  <c r="E43" i="1"/>
  <c r="E42" i="1"/>
  <c r="E40" i="1" s="1"/>
  <c r="E41" i="1"/>
  <c r="E36" i="1"/>
  <c r="E35" i="1"/>
  <c r="E32" i="1"/>
  <c r="E31" i="1"/>
  <c r="E30" i="1"/>
  <c r="E29" i="1"/>
  <c r="E28" i="1"/>
  <c r="E25" i="1"/>
  <c r="E24" i="1"/>
  <c r="E23" i="1"/>
  <c r="E22" i="1" s="1"/>
  <c r="E21" i="1"/>
  <c r="E20" i="1"/>
  <c r="E17" i="1"/>
  <c r="E16" i="1"/>
  <c r="E14" i="1"/>
  <c r="E13" i="1"/>
  <c r="E12" i="1"/>
  <c r="E10" i="1"/>
  <c r="E9" i="1"/>
  <c r="E8" i="1"/>
  <c r="E6" i="1" s="1"/>
  <c r="E7" i="1"/>
  <c r="E34" i="1"/>
  <c r="E15" i="1"/>
  <c r="D91" i="1"/>
  <c r="D83" i="1"/>
  <c r="D71" i="1"/>
  <c r="D69" i="1"/>
  <c r="D64" i="1"/>
  <c r="D58" i="1"/>
  <c r="D50" i="1"/>
  <c r="D47" i="1"/>
  <c r="D40" i="1"/>
  <c r="D34" i="1"/>
  <c r="D27" i="1"/>
  <c r="D22" i="1"/>
  <c r="D19" i="1"/>
  <c r="D18" i="1" s="1"/>
  <c r="D15" i="1"/>
  <c r="D11" i="1"/>
  <c r="D6" i="1"/>
  <c r="E47" i="1" l="1"/>
  <c r="E50" i="1"/>
  <c r="E91" i="1"/>
  <c r="E83" i="1"/>
  <c r="E64" i="1"/>
  <c r="E58" i="1"/>
  <c r="D39" i="1"/>
  <c r="E27" i="1"/>
  <c r="E19" i="1"/>
  <c r="D5" i="1"/>
  <c r="D26" i="1" s="1"/>
  <c r="D33" i="1" s="1"/>
  <c r="E11" i="1"/>
  <c r="E5" i="1" s="1"/>
  <c r="E18" i="1"/>
  <c r="C27" i="1"/>
  <c r="E39" i="1" l="1"/>
  <c r="E26" i="1"/>
  <c r="E33" i="1" s="1"/>
  <c r="C47" i="1"/>
  <c r="C19" i="1"/>
  <c r="C15" i="1" l="1"/>
  <c r="C91" i="1" l="1"/>
  <c r="C83" i="1"/>
  <c r="C71" i="1"/>
  <c r="C69" i="1"/>
  <c r="C64" i="1"/>
  <c r="C58" i="1"/>
  <c r="C50" i="1"/>
  <c r="C40" i="1"/>
  <c r="C34" i="1"/>
  <c r="C22" i="1"/>
  <c r="C11" i="1"/>
  <c r="C6" i="1"/>
  <c r="C39" i="1" l="1"/>
  <c r="C5" i="1"/>
  <c r="C18" i="1"/>
  <c r="C26" i="1" l="1"/>
  <c r="C33" i="1" s="1"/>
</calcChain>
</file>

<file path=xl/sharedStrings.xml><?xml version="1.0" encoding="utf-8"?>
<sst xmlns="http://schemas.openxmlformats.org/spreadsheetml/2006/main" count="185" uniqueCount="184">
  <si>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</si>
  <si>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</si>
  <si>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</si>
  <si>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</si>
  <si>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</si>
  <si>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</si>
  <si>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</si>
  <si>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</si>
  <si>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</si>
  <si>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</si>
  <si>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</si>
  <si>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</si>
  <si>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</si>
  <si>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</si>
  <si>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</si>
  <si>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</si>
  <si>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</si>
  <si>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</si>
  <si>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</si>
  <si>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</si>
  <si>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</si>
  <si>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</si>
  <si>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</si>
  <si>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</si>
  <si>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</si>
  <si>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</si>
  <si>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</si>
  <si>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</si>
  <si>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</si>
  <si>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</si>
  <si>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</si>
  <si>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</si>
  <si>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</si>
  <si>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</si>
  <si>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</si>
  <si>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</si>
  <si>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</si>
  <si>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</si>
  <si>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</si>
  <si>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</si>
  <si>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</si>
  <si>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</si>
  <si>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</si>
  <si>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</si>
  <si>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</si>
  <si>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</si>
  <si>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</si>
  <si>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</si>
  <si>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</si>
  <si>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</si>
  <si>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</si>
  <si>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</si>
  <si>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</si>
  <si>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</si>
  <si>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</si>
  <si>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</si>
  <si>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</si>
  <si>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</si>
  <si>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</si>
  <si>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</si>
  <si>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</si>
  <si>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</si>
  <si>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</si>
  <si>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</si>
  <si>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</si>
  <si>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</si>
  <si>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</si>
  <si>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</si>
  <si>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</si>
  <si>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</si>
  <si>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</si>
  <si>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</si>
  <si>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</si>
  <si>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</si>
  <si>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</si>
  <si>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</si>
  <si>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</si>
  <si>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</si>
  <si>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</si>
  <si>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</si>
  <si>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</si>
  <si>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</si>
  <si>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</si>
  <si>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</si>
  <si>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</si>
  <si>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</si>
  <si>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</si>
  <si>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</si>
  <si>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</si>
  <si>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</si>
  <si>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</si>
  <si>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</si>
  <si>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</si>
  <si>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</si>
  <si>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</si>
  <si>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</si>
  <si>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</si>
  <si>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</si>
  <si>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</si>
  <si>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</si>
  <si>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</si>
  <si>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</si>
  <si>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</si>
  <si>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</si>
  <si>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</si>
  <si>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</si>
  <si>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</si>
  <si>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</si>
  <si>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</si>
  <si>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</si>
  <si>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</si>
  <si>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</si>
  <si>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</si>
  <si>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</si>
  <si>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</si>
  <si>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</si>
  <si>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</si>
  <si>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</si>
  <si>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</si>
  <si>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</si>
  <si>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</si>
  <si>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</si>
  <si>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</si>
  <si>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</si>
  <si>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</si>
  <si>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</si>
  <si>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</si>
  <si>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</si>
  <si>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</si>
  <si>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</si>
  <si>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</si>
  <si>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</si>
  <si>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</si>
  <si>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</si>
  <si>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</si>
  <si>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</si>
  <si>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</si>
  <si>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</si>
  <si>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</si>
  <si>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</si>
  <si>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</si>
  <si>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</si>
  <si>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</si>
  <si>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</si>
  <si>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</si>
  <si>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</si>
  <si>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</si>
  <si>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</si>
  <si>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</si>
  <si>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</si>
  <si>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</si>
  <si>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09800</t>
  </si>
  <si>
    <t>Muu haridus, sh. hariduse haldus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</si>
  <si>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</si>
  <si>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</si>
  <si>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</si>
  <si>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</si>
  <si>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</si>
  <si>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</si>
  <si>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</si>
  <si>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</si>
  <si>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</si>
  <si>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</si>
  <si>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</si>
  <si>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</si>
  <si>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</si>
  <si>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</si>
  <si>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</si>
  <si>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</si>
  <si>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</si>
  <si>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</si>
  <si>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</si>
  <si>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</si>
  <si>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</si>
  <si>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</si>
  <si>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45</t>
  </si>
  <si>
    <t>Tervishoiukulud  kokku</t>
  </si>
  <si>
    <t>2020.a eelarve</t>
  </si>
  <si>
    <t>FINANTSEERIMISTEGEVUS KOKKU</t>
  </si>
  <si>
    <t xml:space="preserve">LIKVIIDSETE VARADE MUUTUS </t>
  </si>
  <si>
    <t xml:space="preserve">NÕUETE JA KOHUSTUSTE SALDODE MUUTUS </t>
  </si>
  <si>
    <t>Lisaeelarve</t>
  </si>
  <si>
    <t>TÕRVA VALD   2020.a. lisaeelarve eelnõu</t>
  </si>
  <si>
    <t>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</si>
</sst>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5]General"/>
  </numFmts>
  <fonts count="16" x14ac:knownFonts="1">
    <font>
      <sz val="11"/>
      <color theme="1"/>
      <name val="Garamond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Garamond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164" fontId="12" fillId="0" borderId="0"/>
  </cellStyleXfs>
  <cellXfs count="66">
    <xf numFmtId="0" fontId="0" fillId="0" borderId="0" xfId="0"/>
    <xf numFmtId="4" fontId="5" fillId="0" borderId="1" xfId="1" applyNumberFormat="1" applyFont="1" applyFill="1" applyBorder="1" applyAlignment="1" applyProtection="1"/>
    <xf numFmtId="4" fontId="2" fillId="0" borderId="1" xfId="1" applyNumberFormat="1" applyFont="1" applyFill="1" applyBorder="1" applyProtection="1">
      <protection locked="0"/>
    </xf>
    <xf numFmtId="4" fontId="1" fillId="0" borderId="2" xfId="1" applyNumberFormat="1" applyFont="1" applyFill="1" applyBorder="1" applyAlignment="1" applyProtection="1"/>
    <xf numFmtId="4" fontId="5" fillId="0" borderId="2" xfId="1" applyNumberFormat="1" applyFont="1" applyFill="1" applyBorder="1" applyAlignment="1" applyProtection="1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2" fontId="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" fontId="1" fillId="0" borderId="9" xfId="1" applyNumberFormat="1" applyFont="1" applyFill="1" applyBorder="1" applyAlignment="1" applyProtection="1"/>
    <xf numFmtId="49" fontId="1" fillId="0" borderId="2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49" fontId="8" fillId="0" borderId="7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 wrapText="1"/>
    </xf>
    <xf numFmtId="49" fontId="1" fillId="0" borderId="15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left" wrapText="1"/>
    </xf>
    <xf numFmtId="49" fontId="10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0" fontId="3" fillId="0" borderId="18" xfId="1" applyFont="1" applyFill="1" applyBorder="1" applyAlignment="1">
      <alignment horizontal="left"/>
    </xf>
    <xf numFmtId="4" fontId="2" fillId="0" borderId="7" xfId="1" applyNumberFormat="1" applyFont="1" applyFill="1" applyBorder="1" applyProtection="1">
      <protection locked="0"/>
    </xf>
    <xf numFmtId="4" fontId="3" fillId="0" borderId="7" xfId="1" applyNumberFormat="1" applyFont="1" applyFill="1" applyBorder="1" applyAlignment="1" applyProtection="1"/>
    <xf numFmtId="4" fontId="3" fillId="0" borderId="7" xfId="1" applyNumberFormat="1" applyFont="1" applyFill="1" applyBorder="1" applyProtection="1">
      <protection locked="0"/>
    </xf>
    <xf numFmtId="4" fontId="3" fillId="0" borderId="7" xfId="2" applyNumberFormat="1" applyFont="1" applyFill="1" applyBorder="1" applyProtection="1">
      <protection locked="0"/>
    </xf>
    <xf numFmtId="4" fontId="2" fillId="0" borderId="13" xfId="1" applyNumberFormat="1" applyFont="1" applyFill="1" applyBorder="1" applyProtection="1">
      <protection locked="0"/>
    </xf>
    <xf numFmtId="4" fontId="2" fillId="0" borderId="14" xfId="1" applyNumberFormat="1" applyFont="1" applyFill="1" applyBorder="1" applyProtection="1">
      <protection locked="0"/>
    </xf>
    <xf numFmtId="49" fontId="2" fillId="0" borderId="19" xfId="0" applyNumberFormat="1" applyFont="1" applyFill="1" applyBorder="1" applyAlignment="1">
      <alignment horizontal="left" wrapText="1"/>
    </xf>
    <xf numFmtId="49" fontId="2" fillId="0" borderId="20" xfId="0" applyNumberFormat="1" applyFont="1" applyFill="1" applyBorder="1" applyAlignment="1">
      <alignment horizontal="left" wrapText="1"/>
    </xf>
    <xf numFmtId="4" fontId="2" fillId="0" borderId="19" xfId="1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wrapText="1"/>
    </xf>
    <xf numFmtId="4" fontId="1" fillId="0" borderId="1" xfId="1" applyNumberFormat="1" applyFont="1" applyFill="1" applyBorder="1" applyProtection="1">
      <protection locked="0"/>
    </xf>
    <xf numFmtId="49" fontId="8" fillId="0" borderId="19" xfId="0" applyNumberFormat="1" applyFont="1" applyFill="1" applyBorder="1" applyAlignment="1">
      <alignment horizontal="left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3" fillId="0" borderId="0" xfId="0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 applyProtection="1"/>
    <xf numFmtId="4" fontId="5" fillId="0" borderId="1" xfId="2" applyNumberFormat="1" applyFont="1" applyFill="1" applyBorder="1"/>
    <xf numFmtId="4" fontId="5" fillId="0" borderId="2" xfId="2" applyNumberFormat="1" applyFont="1" applyFill="1" applyBorder="1"/>
    <xf numFmtId="49" fontId="1" fillId="0" borderId="11" xfId="0" applyNumberFormat="1" applyFont="1" applyFill="1" applyBorder="1" applyAlignment="1">
      <alignment horizontal="left" wrapText="1"/>
    </xf>
    <xf numFmtId="49" fontId="10" fillId="0" borderId="8" xfId="0" applyNumberFormat="1" applyFont="1" applyFill="1" applyBorder="1" applyAlignment="1">
      <alignment horizontal="left" wrapText="1"/>
    </xf>
    <xf numFmtId="4" fontId="5" fillId="0" borderId="3" xfId="2" applyNumberFormat="1" applyFont="1" applyFill="1" applyBorder="1"/>
    <xf numFmtId="49" fontId="1" fillId="0" borderId="12" xfId="0" applyNumberFormat="1" applyFont="1" applyFill="1" applyBorder="1" applyAlignment="1">
      <alignment horizontal="left" wrapText="1"/>
    </xf>
    <xf numFmtId="49" fontId="1" fillId="0" borderId="16" xfId="0" applyNumberFormat="1" applyFont="1" applyFill="1" applyBorder="1" applyAlignment="1">
      <alignment horizontal="left" wrapText="1"/>
    </xf>
    <xf numFmtId="4" fontId="5" fillId="0" borderId="9" xfId="2" applyNumberFormat="1" applyFont="1" applyFill="1" applyBorder="1"/>
    <xf numFmtId="49" fontId="14" fillId="0" borderId="6" xfId="0" applyNumberFormat="1" applyFont="1" applyFill="1" applyBorder="1" applyAlignment="1">
      <alignment horizontal="left"/>
    </xf>
    <xf numFmtId="4" fontId="5" fillId="0" borderId="1" xfId="2" applyNumberFormat="1" applyFont="1" applyFill="1" applyBorder="1" applyProtection="1">
      <protection locked="0"/>
    </xf>
    <xf numFmtId="49" fontId="14" fillId="0" borderId="8" xfId="0" applyNumberFormat="1" applyFont="1" applyFill="1" applyBorder="1" applyAlignment="1">
      <alignment horizontal="left" wrapText="1"/>
    </xf>
    <xf numFmtId="4" fontId="5" fillId="0" borderId="3" xfId="2" applyNumberFormat="1" applyFont="1" applyFill="1" applyBorder="1" applyProtection="1">
      <protection locked="0"/>
    </xf>
    <xf numFmtId="4" fontId="5" fillId="0" borderId="9" xfId="2" applyNumberFormat="1" applyFont="1" applyFill="1" applyBorder="1" applyAlignment="1" applyProtection="1"/>
    <xf numFmtId="4" fontId="5" fillId="0" borderId="2" xfId="2" applyNumberFormat="1" applyFont="1" applyFill="1" applyBorder="1" applyAlignment="1" applyProtection="1"/>
    <xf numFmtId="4" fontId="5" fillId="0" borderId="1" xfId="2" applyNumberFormat="1" applyFont="1" applyFill="1" applyBorder="1" applyAlignment="1" applyProtection="1"/>
    <xf numFmtId="0" fontId="15" fillId="0" borderId="0" xfId="0" applyFont="1" applyFill="1" applyAlignment="1">
      <alignment horizontal="right"/>
    </xf>
  </cellXfs>
  <cellStyles count="4">
    <cellStyle name="Excel Built-in Normal" xfId="3"/>
    <cellStyle name="Normaallaad" xfId="0" builtinId="0"/>
    <cellStyle name="Normal 2" xfId="2"/>
    <cellStyle name="Normal_Sheet1 2" xfId="1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anilin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rgaaniline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anilin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zoomScale="115" zoomScaleNormal="115" workbookViewId="0">
      <selection activeCell="B2" sqref="B2"/>
    </sheetView>
  </sheetViews>
  <sheetFormatPr defaultRowHeight="19.8" customHeight="1" x14ac:dyDescent="0.3"/>
  <cols>
    <col min="1" max="1" width="11.875" style="47" customWidth="1"/>
    <col min="2" max="2" width="44.25" style="47" customWidth="1"/>
    <col min="3" max="3" width="16.625" style="47" customWidth="1"/>
    <col min="4" max="4" width="15.25" style="47" customWidth="1"/>
    <col min="5" max="5" width="17.875" style="47" customWidth="1"/>
    <col min="6" max="16384" width="9" style="47"/>
  </cols>
  <sheetData>
    <row r="1" spans="1:5" s="43" customFormat="1" ht="19.8" customHeight="1" x14ac:dyDescent="0.25">
      <c r="C1" s="44"/>
      <c r="D1" s="65" t="s">
        <v>183</v>
      </c>
      <c r="E1" s="44"/>
    </row>
    <row r="2" spans="1:5" s="43" customFormat="1" ht="19.8" customHeight="1" x14ac:dyDescent="0.25">
      <c r="C2" s="45"/>
      <c r="D2" s="45"/>
      <c r="E2" s="45"/>
    </row>
    <row r="3" spans="1:5" ht="19.8" customHeight="1" thickBot="1" x14ac:dyDescent="0.35">
      <c r="A3" s="7" t="s">
        <v>182</v>
      </c>
      <c r="B3" s="8"/>
      <c r="C3" s="46"/>
      <c r="D3" s="46"/>
      <c r="E3" s="46"/>
    </row>
    <row r="4" spans="1:5" ht="19.8" customHeight="1" thickBot="1" x14ac:dyDescent="0.35">
      <c r="A4" s="6"/>
      <c r="B4" s="9"/>
      <c r="C4" s="48" t="s">
        <v>177</v>
      </c>
      <c r="D4" s="48" t="s">
        <v>181</v>
      </c>
      <c r="E4" s="48" t="s">
        <v>177</v>
      </c>
    </row>
    <row r="5" spans="1:5" ht="19.8" customHeight="1" thickBot="1" x14ac:dyDescent="0.35">
      <c r="A5" s="39"/>
      <c r="B5" s="40" t="s">
        <v>0</v>
      </c>
      <c r="C5" s="12">
        <f>C6+C10+C11+C15</f>
        <v>8893842</v>
      </c>
      <c r="D5" s="12">
        <f>D6+D10+D11+D15</f>
        <v>247056</v>
      </c>
      <c r="E5" s="12">
        <f>E6+E10+E11+E15</f>
        <v>9140898</v>
      </c>
    </row>
    <row r="6" spans="1:5" ht="19.8" customHeight="1" x14ac:dyDescent="0.3">
      <c r="A6" s="11" t="s">
        <v>1</v>
      </c>
      <c r="B6" s="20" t="s">
        <v>2</v>
      </c>
      <c r="C6" s="12">
        <f>SUM(C7:C9)</f>
        <v>4955300</v>
      </c>
      <c r="D6" s="12">
        <f>SUM(D7:D9)</f>
        <v>-184696</v>
      </c>
      <c r="E6" s="12">
        <f>SUM(E7:E9)</f>
        <v>4770604</v>
      </c>
    </row>
    <row r="7" spans="1:5" ht="19.8" customHeight="1" x14ac:dyDescent="0.3">
      <c r="A7" s="14" t="s">
        <v>3</v>
      </c>
      <c r="B7" s="21" t="s">
        <v>4</v>
      </c>
      <c r="C7" s="30">
        <v>4650000</v>
      </c>
      <c r="D7" s="30">
        <v>-184696</v>
      </c>
      <c r="E7" s="30">
        <f>C7+D7</f>
        <v>4465304</v>
      </c>
    </row>
    <row r="8" spans="1:5" ht="19.8" customHeight="1" x14ac:dyDescent="0.3">
      <c r="A8" s="14" t="s">
        <v>5</v>
      </c>
      <c r="B8" s="21" t="s">
        <v>6</v>
      </c>
      <c r="C8" s="30">
        <v>305000</v>
      </c>
      <c r="D8" s="30"/>
      <c r="E8" s="30">
        <f t="shared" ref="E8:E9" si="0">C8+D8</f>
        <v>305000</v>
      </c>
    </row>
    <row r="9" spans="1:5" ht="19.8" customHeight="1" thickBot="1" x14ac:dyDescent="0.35">
      <c r="A9" s="36" t="s">
        <v>7</v>
      </c>
      <c r="B9" s="37" t="s">
        <v>8</v>
      </c>
      <c r="C9" s="38">
        <v>300</v>
      </c>
      <c r="D9" s="38"/>
      <c r="E9" s="38">
        <f t="shared" si="0"/>
        <v>300</v>
      </c>
    </row>
    <row r="10" spans="1:5" ht="19.8" customHeight="1" thickBot="1" x14ac:dyDescent="0.35">
      <c r="A10" s="39" t="s">
        <v>9</v>
      </c>
      <c r="B10" s="40" t="s">
        <v>10</v>
      </c>
      <c r="C10" s="41">
        <v>371599</v>
      </c>
      <c r="D10" s="41"/>
      <c r="E10" s="41">
        <f>C10+D10</f>
        <v>371599</v>
      </c>
    </row>
    <row r="11" spans="1:5" ht="19.8" customHeight="1" x14ac:dyDescent="0.3">
      <c r="A11" s="13"/>
      <c r="B11" s="5" t="s">
        <v>11</v>
      </c>
      <c r="C11" s="3">
        <f t="shared" ref="C11:D11" si="1">C12+C13+C14</f>
        <v>3538943</v>
      </c>
      <c r="D11" s="3">
        <f t="shared" si="1"/>
        <v>431752</v>
      </c>
      <c r="E11" s="3">
        <f t="shared" ref="E11" si="2">E12+E13+E14</f>
        <v>3970695</v>
      </c>
    </row>
    <row r="12" spans="1:5" ht="19.8" customHeight="1" x14ac:dyDescent="0.3">
      <c r="A12" s="14" t="s">
        <v>12</v>
      </c>
      <c r="B12" s="21" t="s">
        <v>13</v>
      </c>
      <c r="C12" s="30">
        <v>1043908</v>
      </c>
      <c r="D12" s="30"/>
      <c r="E12" s="30">
        <f t="shared" ref="E12:E14" si="3">C12+D12</f>
        <v>1043908</v>
      </c>
    </row>
    <row r="13" spans="1:5" ht="19.8" customHeight="1" x14ac:dyDescent="0.3">
      <c r="A13" s="14" t="s">
        <v>14</v>
      </c>
      <c r="B13" s="21" t="s">
        <v>15</v>
      </c>
      <c r="C13" s="30">
        <v>2371085</v>
      </c>
      <c r="D13" s="30">
        <f>247056+184696</f>
        <v>431752</v>
      </c>
      <c r="E13" s="30">
        <f t="shared" si="3"/>
        <v>2802837</v>
      </c>
    </row>
    <row r="14" spans="1:5" ht="19.8" customHeight="1" x14ac:dyDescent="0.3">
      <c r="A14" s="14" t="s">
        <v>16</v>
      </c>
      <c r="B14" s="21" t="s">
        <v>17</v>
      </c>
      <c r="C14" s="30">
        <v>123950</v>
      </c>
      <c r="D14" s="30"/>
      <c r="E14" s="30">
        <f t="shared" si="3"/>
        <v>123950</v>
      </c>
    </row>
    <row r="15" spans="1:5" ht="19.8" customHeight="1" x14ac:dyDescent="0.3">
      <c r="A15" s="13"/>
      <c r="B15" s="5" t="s">
        <v>18</v>
      </c>
      <c r="C15" s="3">
        <f>SUM(C16:C17)</f>
        <v>28000</v>
      </c>
      <c r="D15" s="3">
        <f>SUM(D16:D17)</f>
        <v>0</v>
      </c>
      <c r="E15" s="3">
        <f>SUM(E16:E17)</f>
        <v>28000</v>
      </c>
    </row>
    <row r="16" spans="1:5" ht="21.6" customHeight="1" x14ac:dyDescent="0.3">
      <c r="A16" s="15" t="s">
        <v>19</v>
      </c>
      <c r="B16" s="21" t="s">
        <v>20</v>
      </c>
      <c r="C16" s="30">
        <v>8000</v>
      </c>
      <c r="D16" s="30"/>
      <c r="E16" s="30">
        <f t="shared" ref="E16:E17" si="4">C16+D16</f>
        <v>8000</v>
      </c>
    </row>
    <row r="17" spans="1:5" ht="22.8" customHeight="1" thickBot="1" x14ac:dyDescent="0.35">
      <c r="A17" s="42" t="s">
        <v>21</v>
      </c>
      <c r="B17" s="37" t="s">
        <v>22</v>
      </c>
      <c r="C17" s="38">
        <v>20000</v>
      </c>
      <c r="D17" s="38"/>
      <c r="E17" s="38">
        <f t="shared" si="4"/>
        <v>20000</v>
      </c>
    </row>
    <row r="18" spans="1:5" ht="19.8" customHeight="1" thickBot="1" x14ac:dyDescent="0.35">
      <c r="A18" s="39"/>
      <c r="B18" s="40" t="s">
        <v>23</v>
      </c>
      <c r="C18" s="49">
        <f>C19+C22</f>
        <v>8470414</v>
      </c>
      <c r="D18" s="49">
        <f>D19+D22</f>
        <v>107056</v>
      </c>
      <c r="E18" s="49">
        <f>E19+E22</f>
        <v>8577470</v>
      </c>
    </row>
    <row r="19" spans="1:5" ht="19.8" customHeight="1" x14ac:dyDescent="0.3">
      <c r="A19" s="13"/>
      <c r="B19" s="5" t="s">
        <v>24</v>
      </c>
      <c r="C19" s="3">
        <f>C20+C21</f>
        <v>628940</v>
      </c>
      <c r="D19" s="3">
        <f>D20+D21</f>
        <v>0</v>
      </c>
      <c r="E19" s="3">
        <f>E20+E21</f>
        <v>628940</v>
      </c>
    </row>
    <row r="20" spans="1:5" ht="19.8" customHeight="1" x14ac:dyDescent="0.3">
      <c r="A20" s="14" t="s">
        <v>25</v>
      </c>
      <c r="B20" s="22" t="s">
        <v>26</v>
      </c>
      <c r="C20" s="30">
        <v>361283</v>
      </c>
      <c r="D20" s="30"/>
      <c r="E20" s="30">
        <f t="shared" ref="E20:E21" si="5">C20+D20</f>
        <v>361283</v>
      </c>
    </row>
    <row r="21" spans="1:5" ht="19.8" customHeight="1" x14ac:dyDescent="0.3">
      <c r="A21" s="14" t="s">
        <v>175</v>
      </c>
      <c r="B21" s="23" t="s">
        <v>27</v>
      </c>
      <c r="C21" s="31">
        <v>267657</v>
      </c>
      <c r="D21" s="31"/>
      <c r="E21" s="30">
        <f t="shared" si="5"/>
        <v>267657</v>
      </c>
    </row>
    <row r="22" spans="1:5" ht="19.8" customHeight="1" x14ac:dyDescent="0.3">
      <c r="A22" s="13"/>
      <c r="B22" s="5" t="s">
        <v>28</v>
      </c>
      <c r="C22" s="4">
        <f>C23+C24+C25</f>
        <v>7841474</v>
      </c>
      <c r="D22" s="4">
        <f>D23+D24+D25</f>
        <v>107056</v>
      </c>
      <c r="E22" s="4">
        <f>E23+E24+E25</f>
        <v>7948530</v>
      </c>
    </row>
    <row r="23" spans="1:5" ht="19.8" customHeight="1" x14ac:dyDescent="0.3">
      <c r="A23" s="14" t="s">
        <v>29</v>
      </c>
      <c r="B23" s="21" t="s">
        <v>30</v>
      </c>
      <c r="C23" s="30">
        <v>4898579</v>
      </c>
      <c r="D23" s="30"/>
      <c r="E23" s="30">
        <f t="shared" ref="E23:E25" si="6">C23+D23</f>
        <v>4898579</v>
      </c>
    </row>
    <row r="24" spans="1:5" ht="19.8" customHeight="1" x14ac:dyDescent="0.3">
      <c r="A24" s="14" t="s">
        <v>31</v>
      </c>
      <c r="B24" s="21" t="s">
        <v>32</v>
      </c>
      <c r="C24" s="30">
        <v>2902620</v>
      </c>
      <c r="D24" s="30">
        <v>107056</v>
      </c>
      <c r="E24" s="30">
        <f t="shared" si="6"/>
        <v>3009676</v>
      </c>
    </row>
    <row r="25" spans="1:5" ht="19.8" customHeight="1" thickBot="1" x14ac:dyDescent="0.35">
      <c r="A25" s="36" t="s">
        <v>33</v>
      </c>
      <c r="B25" s="37" t="s">
        <v>34</v>
      </c>
      <c r="C25" s="38">
        <v>40275</v>
      </c>
      <c r="D25" s="38"/>
      <c r="E25" s="38">
        <f t="shared" si="6"/>
        <v>40275</v>
      </c>
    </row>
    <row r="26" spans="1:5" ht="19.8" customHeight="1" thickBot="1" x14ac:dyDescent="0.35">
      <c r="A26" s="39"/>
      <c r="B26" s="40" t="s">
        <v>35</v>
      </c>
      <c r="C26" s="50">
        <f>C5-C18</f>
        <v>423428</v>
      </c>
      <c r="D26" s="50">
        <f>D5-D18</f>
        <v>140000</v>
      </c>
      <c r="E26" s="50">
        <f>E5-E18</f>
        <v>563428</v>
      </c>
    </row>
    <row r="27" spans="1:5" ht="19.8" customHeight="1" x14ac:dyDescent="0.3">
      <c r="A27" s="13"/>
      <c r="B27" s="5" t="s">
        <v>36</v>
      </c>
      <c r="C27" s="51">
        <f>C28-C29+C30-C31-C32</f>
        <v>-3006362</v>
      </c>
      <c r="D27" s="51">
        <f>D28-D29+D30-D31-D32</f>
        <v>-140000</v>
      </c>
      <c r="E27" s="51">
        <f>E28-E29+E30-E31-E32</f>
        <v>-3146362</v>
      </c>
    </row>
    <row r="28" spans="1:5" ht="19.8" customHeight="1" x14ac:dyDescent="0.3">
      <c r="A28" s="14" t="s">
        <v>37</v>
      </c>
      <c r="B28" s="21" t="s">
        <v>38</v>
      </c>
      <c r="C28" s="30">
        <v>50000</v>
      </c>
      <c r="D28" s="30"/>
      <c r="E28" s="30">
        <f t="shared" ref="E28:E32" si="7">C28+D28</f>
        <v>50000</v>
      </c>
    </row>
    <row r="29" spans="1:5" ht="19.8" customHeight="1" x14ac:dyDescent="0.3">
      <c r="A29" s="14" t="s">
        <v>39</v>
      </c>
      <c r="B29" s="21" t="s">
        <v>40</v>
      </c>
      <c r="C29" s="30">
        <v>1252690</v>
      </c>
      <c r="D29" s="30">
        <v>140000</v>
      </c>
      <c r="E29" s="30">
        <f t="shared" si="7"/>
        <v>1392690</v>
      </c>
    </row>
    <row r="30" spans="1:5" ht="19.8" customHeight="1" x14ac:dyDescent="0.3">
      <c r="A30" s="14" t="s">
        <v>41</v>
      </c>
      <c r="B30" s="24" t="s">
        <v>42</v>
      </c>
      <c r="C30" s="30">
        <v>414051</v>
      </c>
      <c r="D30" s="30"/>
      <c r="E30" s="30">
        <f t="shared" si="7"/>
        <v>414051</v>
      </c>
    </row>
    <row r="31" spans="1:5" ht="19.8" customHeight="1" x14ac:dyDescent="0.3">
      <c r="A31" s="14" t="s">
        <v>43</v>
      </c>
      <c r="B31" s="21" t="s">
        <v>44</v>
      </c>
      <c r="C31" s="30">
        <v>2187723</v>
      </c>
      <c r="D31" s="30"/>
      <c r="E31" s="30">
        <f t="shared" si="7"/>
        <v>2187723</v>
      </c>
    </row>
    <row r="32" spans="1:5" ht="19.8" customHeight="1" x14ac:dyDescent="0.3">
      <c r="A32" s="14" t="s">
        <v>45</v>
      </c>
      <c r="B32" s="21" t="s">
        <v>46</v>
      </c>
      <c r="C32" s="32">
        <v>30000</v>
      </c>
      <c r="D32" s="32"/>
      <c r="E32" s="30">
        <f t="shared" si="7"/>
        <v>30000</v>
      </c>
    </row>
    <row r="33" spans="1:5" ht="19.8" customHeight="1" thickBot="1" x14ac:dyDescent="0.35">
      <c r="A33" s="52"/>
      <c r="B33" s="53" t="s">
        <v>47</v>
      </c>
      <c r="C33" s="54">
        <f>C26+C27</f>
        <v>-2582934</v>
      </c>
      <c r="D33" s="54">
        <f>D26+D27</f>
        <v>0</v>
      </c>
      <c r="E33" s="54">
        <f>E26+E27</f>
        <v>-2582934</v>
      </c>
    </row>
    <row r="34" spans="1:5" ht="19.8" customHeight="1" x14ac:dyDescent="0.3">
      <c r="A34" s="55"/>
      <c r="B34" s="56" t="s">
        <v>178</v>
      </c>
      <c r="C34" s="57">
        <f>C35+C36</f>
        <v>1714000</v>
      </c>
      <c r="D34" s="57">
        <f>D35+D36</f>
        <v>0</v>
      </c>
      <c r="E34" s="57">
        <f>E35+E36</f>
        <v>1714000</v>
      </c>
    </row>
    <row r="35" spans="1:5" ht="19.8" customHeight="1" x14ac:dyDescent="0.3">
      <c r="A35" s="14" t="s">
        <v>48</v>
      </c>
      <c r="B35" s="21" t="s">
        <v>49</v>
      </c>
      <c r="C35" s="33">
        <v>2000000</v>
      </c>
      <c r="D35" s="33"/>
      <c r="E35" s="30">
        <f t="shared" ref="E35:E36" si="8">C35+D35</f>
        <v>2000000</v>
      </c>
    </row>
    <row r="36" spans="1:5" ht="19.8" customHeight="1" thickBot="1" x14ac:dyDescent="0.35">
      <c r="A36" s="36" t="s">
        <v>50</v>
      </c>
      <c r="B36" s="37" t="s">
        <v>51</v>
      </c>
      <c r="C36" s="38">
        <v>-286000</v>
      </c>
      <c r="D36" s="38"/>
      <c r="E36" s="38">
        <f t="shared" si="8"/>
        <v>-286000</v>
      </c>
    </row>
    <row r="37" spans="1:5" ht="19.8" customHeight="1" thickBot="1" x14ac:dyDescent="0.35">
      <c r="A37" s="39" t="s">
        <v>52</v>
      </c>
      <c r="B37" s="58" t="s">
        <v>179</v>
      </c>
      <c r="C37" s="59">
        <v>-876424</v>
      </c>
      <c r="D37" s="59"/>
      <c r="E37" s="59">
        <f>C37+D37</f>
        <v>-876424</v>
      </c>
    </row>
    <row r="38" spans="1:5" ht="27.6" customHeight="1" thickBot="1" x14ac:dyDescent="0.35">
      <c r="A38" s="52"/>
      <c r="B38" s="60" t="s">
        <v>180</v>
      </c>
      <c r="C38" s="54">
        <v>-7490</v>
      </c>
      <c r="D38" s="54"/>
      <c r="E38" s="61">
        <f>C38+D38</f>
        <v>-7490</v>
      </c>
    </row>
    <row r="39" spans="1:5" ht="33" customHeight="1" thickBot="1" x14ac:dyDescent="0.35">
      <c r="A39" s="10"/>
      <c r="B39" s="25" t="s">
        <v>53</v>
      </c>
      <c r="C39" s="1">
        <f>C40+C47+C50+C58+C64+C69+C71+C83+C91</f>
        <v>11940827</v>
      </c>
      <c r="D39" s="1">
        <f>D40+D47+D50+D58+D64+D69+D71+D83+D91</f>
        <v>247056</v>
      </c>
      <c r="E39" s="1">
        <f>E40+E47+E50+E58+E64+E69+E71+E83+E91</f>
        <v>12187883</v>
      </c>
    </row>
    <row r="40" spans="1:5" ht="19.8" customHeight="1" thickBot="1" x14ac:dyDescent="0.35">
      <c r="A40" s="55" t="s">
        <v>54</v>
      </c>
      <c r="B40" s="56" t="s">
        <v>55</v>
      </c>
      <c r="C40" s="62">
        <f>SUM(C41:C46)</f>
        <v>1247617</v>
      </c>
      <c r="D40" s="62">
        <f>SUM(D41:D46)</f>
        <v>0</v>
      </c>
      <c r="E40" s="62">
        <f>SUM(E41:E46)</f>
        <v>1247617</v>
      </c>
    </row>
    <row r="41" spans="1:5" ht="19.8" customHeight="1" x14ac:dyDescent="0.3">
      <c r="A41" s="16" t="s">
        <v>56</v>
      </c>
      <c r="B41" s="26" t="s">
        <v>57</v>
      </c>
      <c r="C41" s="34">
        <v>73101</v>
      </c>
      <c r="D41" s="34"/>
      <c r="E41" s="30">
        <f t="shared" ref="E41:E46" si="9">C41+D41</f>
        <v>73101</v>
      </c>
    </row>
    <row r="42" spans="1:5" ht="19.8" customHeight="1" x14ac:dyDescent="0.3">
      <c r="A42" s="14" t="s">
        <v>58</v>
      </c>
      <c r="B42" s="21" t="s">
        <v>59</v>
      </c>
      <c r="C42" s="30">
        <v>833378</v>
      </c>
      <c r="D42" s="30"/>
      <c r="E42" s="30">
        <f t="shared" si="9"/>
        <v>833378</v>
      </c>
    </row>
    <row r="43" spans="1:5" ht="19.8" customHeight="1" x14ac:dyDescent="0.3">
      <c r="A43" s="14" t="s">
        <v>60</v>
      </c>
      <c r="B43" s="21" t="s">
        <v>61</v>
      </c>
      <c r="C43" s="30">
        <v>40000</v>
      </c>
      <c r="D43" s="30"/>
      <c r="E43" s="30">
        <f t="shared" si="9"/>
        <v>40000</v>
      </c>
    </row>
    <row r="44" spans="1:5" ht="19.8" customHeight="1" x14ac:dyDescent="0.3">
      <c r="A44" s="14" t="s">
        <v>62</v>
      </c>
      <c r="B44" s="21" t="s">
        <v>63</v>
      </c>
      <c r="C44" s="30">
        <v>258338</v>
      </c>
      <c r="D44" s="30"/>
      <c r="E44" s="30">
        <f t="shared" si="9"/>
        <v>258338</v>
      </c>
    </row>
    <row r="45" spans="1:5" ht="19.8" customHeight="1" x14ac:dyDescent="0.3">
      <c r="A45" s="14" t="s">
        <v>64</v>
      </c>
      <c r="B45" s="21" t="s">
        <v>65</v>
      </c>
      <c r="C45" s="30">
        <v>30000</v>
      </c>
      <c r="D45" s="30"/>
      <c r="E45" s="30">
        <f t="shared" si="9"/>
        <v>30000</v>
      </c>
    </row>
    <row r="46" spans="1:5" ht="19.8" customHeight="1" thickBot="1" x14ac:dyDescent="0.35">
      <c r="A46" s="17"/>
      <c r="B46" s="27" t="s">
        <v>66</v>
      </c>
      <c r="C46" s="35">
        <v>12800</v>
      </c>
      <c r="D46" s="35"/>
      <c r="E46" s="30">
        <f t="shared" si="9"/>
        <v>12800</v>
      </c>
    </row>
    <row r="47" spans="1:5" ht="19.8" customHeight="1" thickBot="1" x14ac:dyDescent="0.35">
      <c r="A47" s="13" t="s">
        <v>67</v>
      </c>
      <c r="B47" s="5" t="s">
        <v>68</v>
      </c>
      <c r="C47" s="63">
        <f>SUM(C48:C49)</f>
        <v>17480</v>
      </c>
      <c r="D47" s="63">
        <f>SUM(D48:D49)</f>
        <v>0</v>
      </c>
      <c r="E47" s="63">
        <f>SUM(E48:E49)</f>
        <v>17480</v>
      </c>
    </row>
    <row r="48" spans="1:5" ht="19.8" customHeight="1" x14ac:dyDescent="0.3">
      <c r="A48" s="16" t="s">
        <v>69</v>
      </c>
      <c r="B48" s="26" t="s">
        <v>70</v>
      </c>
      <c r="C48" s="34">
        <v>2280</v>
      </c>
      <c r="D48" s="34"/>
      <c r="E48" s="30">
        <f t="shared" ref="E48:E49" si="10">C48+D48</f>
        <v>2280</v>
      </c>
    </row>
    <row r="49" spans="1:5" ht="19.8" customHeight="1" thickBot="1" x14ac:dyDescent="0.35">
      <c r="A49" s="17" t="s">
        <v>71</v>
      </c>
      <c r="B49" s="27" t="s">
        <v>72</v>
      </c>
      <c r="C49" s="35">
        <v>15200</v>
      </c>
      <c r="D49" s="35"/>
      <c r="E49" s="30">
        <f t="shared" si="10"/>
        <v>15200</v>
      </c>
    </row>
    <row r="50" spans="1:5" ht="19.8" customHeight="1" thickBot="1" x14ac:dyDescent="0.35">
      <c r="A50" s="13" t="s">
        <v>73</v>
      </c>
      <c r="B50" s="5" t="s">
        <v>74</v>
      </c>
      <c r="C50" s="63">
        <f>SUM(C51:C57)</f>
        <v>2678205</v>
      </c>
      <c r="D50" s="63">
        <f>SUM(D51:D57)</f>
        <v>247056</v>
      </c>
      <c r="E50" s="63">
        <f>SUM(E51:E57)</f>
        <v>2925261</v>
      </c>
    </row>
    <row r="51" spans="1:5" ht="19.8" customHeight="1" x14ac:dyDescent="0.3">
      <c r="A51" s="16" t="s">
        <v>75</v>
      </c>
      <c r="B51" s="26" t="s">
        <v>76</v>
      </c>
      <c r="C51" s="34">
        <v>12000</v>
      </c>
      <c r="D51" s="34"/>
      <c r="E51" s="30">
        <f t="shared" ref="E51:E57" si="11">C51+D51</f>
        <v>12000</v>
      </c>
    </row>
    <row r="52" spans="1:5" ht="19.8" customHeight="1" x14ac:dyDescent="0.3">
      <c r="A52" s="14" t="s">
        <v>77</v>
      </c>
      <c r="B52" s="21" t="s">
        <v>78</v>
      </c>
      <c r="C52" s="30">
        <v>31030</v>
      </c>
      <c r="D52" s="30"/>
      <c r="E52" s="30">
        <f t="shared" si="11"/>
        <v>31030</v>
      </c>
    </row>
    <row r="53" spans="1:5" ht="25.8" customHeight="1" x14ac:dyDescent="0.3">
      <c r="A53" s="14" t="s">
        <v>79</v>
      </c>
      <c r="B53" s="21" t="s">
        <v>80</v>
      </c>
      <c r="C53" s="30">
        <v>300000</v>
      </c>
      <c r="D53" s="30">
        <v>247056</v>
      </c>
      <c r="E53" s="30">
        <f t="shared" si="11"/>
        <v>547056</v>
      </c>
    </row>
    <row r="54" spans="1:5" ht="19.8" customHeight="1" x14ac:dyDescent="0.3">
      <c r="A54" s="14" t="s">
        <v>81</v>
      </c>
      <c r="B54" s="21" t="s">
        <v>82</v>
      </c>
      <c r="C54" s="30">
        <v>51865</v>
      </c>
      <c r="D54" s="30"/>
      <c r="E54" s="30">
        <f t="shared" si="11"/>
        <v>51865</v>
      </c>
    </row>
    <row r="55" spans="1:5" ht="19.8" customHeight="1" x14ac:dyDescent="0.3">
      <c r="A55" s="14" t="s">
        <v>83</v>
      </c>
      <c r="B55" s="21" t="s">
        <v>84</v>
      </c>
      <c r="C55" s="30">
        <v>4700</v>
      </c>
      <c r="D55" s="30"/>
      <c r="E55" s="30">
        <f t="shared" si="11"/>
        <v>4700</v>
      </c>
    </row>
    <row r="56" spans="1:5" ht="19.8" customHeight="1" x14ac:dyDescent="0.3">
      <c r="A56" s="14" t="s">
        <v>85</v>
      </c>
      <c r="B56" s="21" t="s">
        <v>86</v>
      </c>
      <c r="C56" s="30">
        <v>2131923</v>
      </c>
      <c r="D56" s="30"/>
      <c r="E56" s="30">
        <f t="shared" si="11"/>
        <v>2131923</v>
      </c>
    </row>
    <row r="57" spans="1:5" ht="19.8" customHeight="1" thickBot="1" x14ac:dyDescent="0.35">
      <c r="A57" s="17" t="s">
        <v>87</v>
      </c>
      <c r="B57" s="27" t="s">
        <v>88</v>
      </c>
      <c r="C57" s="35">
        <v>146687</v>
      </c>
      <c r="D57" s="35"/>
      <c r="E57" s="30">
        <f t="shared" si="11"/>
        <v>146687</v>
      </c>
    </row>
    <row r="58" spans="1:5" ht="19.8" customHeight="1" thickBot="1" x14ac:dyDescent="0.35">
      <c r="A58" s="39" t="s">
        <v>89</v>
      </c>
      <c r="B58" s="40" t="s">
        <v>90</v>
      </c>
      <c r="C58" s="64">
        <f>SUM(C59:C63)</f>
        <v>538129</v>
      </c>
      <c r="D58" s="64">
        <f>SUM(D59:D63)</f>
        <v>0</v>
      </c>
      <c r="E58" s="64">
        <f>SUM(E59:E63)</f>
        <v>538129</v>
      </c>
    </row>
    <row r="59" spans="1:5" ht="19.8" customHeight="1" x14ac:dyDescent="0.3">
      <c r="A59" s="16" t="s">
        <v>91</v>
      </c>
      <c r="B59" s="26" t="s">
        <v>92</v>
      </c>
      <c r="C59" s="34">
        <v>76875</v>
      </c>
      <c r="D59" s="34"/>
      <c r="E59" s="30">
        <f t="shared" ref="E59:E63" si="12">C59+D59</f>
        <v>76875</v>
      </c>
    </row>
    <row r="60" spans="1:5" ht="19.8" customHeight="1" x14ac:dyDescent="0.3">
      <c r="A60" s="14" t="s">
        <v>93</v>
      </c>
      <c r="B60" s="21" t="s">
        <v>94</v>
      </c>
      <c r="C60" s="30">
        <v>108000</v>
      </c>
      <c r="D60" s="30"/>
      <c r="E60" s="30">
        <f t="shared" si="12"/>
        <v>108000</v>
      </c>
    </row>
    <row r="61" spans="1:5" ht="19.8" customHeight="1" x14ac:dyDescent="0.3">
      <c r="A61" s="14" t="s">
        <v>95</v>
      </c>
      <c r="B61" s="21" t="s">
        <v>96</v>
      </c>
      <c r="C61" s="30">
        <v>43200</v>
      </c>
      <c r="D61" s="30"/>
      <c r="E61" s="30">
        <f t="shared" si="12"/>
        <v>43200</v>
      </c>
    </row>
    <row r="62" spans="1:5" ht="19.8" customHeight="1" x14ac:dyDescent="0.3">
      <c r="A62" s="14" t="s">
        <v>97</v>
      </c>
      <c r="B62" s="21" t="s">
        <v>98</v>
      </c>
      <c r="C62" s="30">
        <v>10000</v>
      </c>
      <c r="D62" s="30"/>
      <c r="E62" s="30">
        <f t="shared" si="12"/>
        <v>10000</v>
      </c>
    </row>
    <row r="63" spans="1:5" ht="19.8" customHeight="1" thickBot="1" x14ac:dyDescent="0.35">
      <c r="A63" s="17" t="s">
        <v>99</v>
      </c>
      <c r="B63" s="27" t="s">
        <v>100</v>
      </c>
      <c r="C63" s="35">
        <v>300054</v>
      </c>
      <c r="D63" s="35"/>
      <c r="E63" s="30">
        <f t="shared" si="12"/>
        <v>300054</v>
      </c>
    </row>
    <row r="64" spans="1:5" ht="19.8" customHeight="1" thickBot="1" x14ac:dyDescent="0.35">
      <c r="A64" s="13" t="s">
        <v>101</v>
      </c>
      <c r="B64" s="5" t="s">
        <v>102</v>
      </c>
      <c r="C64" s="63">
        <f>SUM(C65:C68)</f>
        <v>670327</v>
      </c>
      <c r="D64" s="63">
        <f>SUM(D65:D68)</f>
        <v>0</v>
      </c>
      <c r="E64" s="63">
        <f>SUM(E65:E68)</f>
        <v>670327</v>
      </c>
    </row>
    <row r="65" spans="1:5" ht="19.8" customHeight="1" x14ac:dyDescent="0.3">
      <c r="A65" s="16" t="s">
        <v>103</v>
      </c>
      <c r="B65" s="26" t="s">
        <v>104</v>
      </c>
      <c r="C65" s="34">
        <v>46900</v>
      </c>
      <c r="D65" s="34"/>
      <c r="E65" s="30">
        <f t="shared" ref="E65:E68" si="13">C65+D65</f>
        <v>46900</v>
      </c>
    </row>
    <row r="66" spans="1:5" ht="19.8" customHeight="1" x14ac:dyDescent="0.3">
      <c r="A66" s="14" t="s">
        <v>105</v>
      </c>
      <c r="B66" s="21" t="s">
        <v>106</v>
      </c>
      <c r="C66" s="30">
        <v>30000</v>
      </c>
      <c r="D66" s="30"/>
      <c r="E66" s="30">
        <f t="shared" si="13"/>
        <v>30000</v>
      </c>
    </row>
    <row r="67" spans="1:5" ht="19.8" customHeight="1" x14ac:dyDescent="0.3">
      <c r="A67" s="14" t="s">
        <v>107</v>
      </c>
      <c r="B67" s="21" t="s">
        <v>108</v>
      </c>
      <c r="C67" s="30">
        <v>522000</v>
      </c>
      <c r="D67" s="30"/>
      <c r="E67" s="30">
        <f t="shared" si="13"/>
        <v>522000</v>
      </c>
    </row>
    <row r="68" spans="1:5" ht="19.8" customHeight="1" thickBot="1" x14ac:dyDescent="0.35">
      <c r="A68" s="17" t="s">
        <v>109</v>
      </c>
      <c r="B68" s="27" t="s">
        <v>110</v>
      </c>
      <c r="C68" s="35">
        <v>71427</v>
      </c>
      <c r="D68" s="35"/>
      <c r="E68" s="30">
        <f t="shared" si="13"/>
        <v>71427</v>
      </c>
    </row>
    <row r="69" spans="1:5" ht="19.8" customHeight="1" thickBot="1" x14ac:dyDescent="0.35">
      <c r="A69" s="39" t="s">
        <v>111</v>
      </c>
      <c r="B69" s="40" t="s">
        <v>112</v>
      </c>
      <c r="C69" s="64">
        <f>SUM(C70:C70)</f>
        <v>12618</v>
      </c>
      <c r="D69" s="64">
        <f>SUM(D70:D70)</f>
        <v>0</v>
      </c>
      <c r="E69" s="64">
        <f>SUM(E70:E70)</f>
        <v>12618</v>
      </c>
    </row>
    <row r="70" spans="1:5" ht="19.8" customHeight="1" thickBot="1" x14ac:dyDescent="0.35">
      <c r="A70" s="18"/>
      <c r="B70" s="28" t="s">
        <v>176</v>
      </c>
      <c r="C70" s="2">
        <v>12618</v>
      </c>
      <c r="D70" s="2"/>
      <c r="E70" s="30">
        <f>C70+D70</f>
        <v>12618</v>
      </c>
    </row>
    <row r="71" spans="1:5" ht="19.8" customHeight="1" thickBot="1" x14ac:dyDescent="0.35">
      <c r="A71" s="39" t="s">
        <v>113</v>
      </c>
      <c r="B71" s="40" t="s">
        <v>114</v>
      </c>
      <c r="C71" s="64">
        <f>SUM(C72:C82)</f>
        <v>1031102</v>
      </c>
      <c r="D71" s="64">
        <f>SUM(D72:D82)</f>
        <v>0</v>
      </c>
      <c r="E71" s="64">
        <f>SUM(E72:E82)</f>
        <v>1031102</v>
      </c>
    </row>
    <row r="72" spans="1:5" ht="19.8" customHeight="1" x14ac:dyDescent="0.3">
      <c r="A72" s="16" t="s">
        <v>115</v>
      </c>
      <c r="B72" s="29" t="s">
        <v>116</v>
      </c>
      <c r="C72" s="34">
        <v>143170</v>
      </c>
      <c r="D72" s="34"/>
      <c r="E72" s="30">
        <f t="shared" ref="E72:E82" si="14">C72+D72</f>
        <v>143170</v>
      </c>
    </row>
    <row r="73" spans="1:5" ht="19.8" customHeight="1" x14ac:dyDescent="0.3">
      <c r="A73" s="14" t="s">
        <v>117</v>
      </c>
      <c r="B73" s="21" t="s">
        <v>118</v>
      </c>
      <c r="C73" s="30">
        <v>6400</v>
      </c>
      <c r="D73" s="30"/>
      <c r="E73" s="30">
        <f t="shared" si="14"/>
        <v>6400</v>
      </c>
    </row>
    <row r="74" spans="1:5" ht="19.8" customHeight="1" x14ac:dyDescent="0.3">
      <c r="A74" s="14" t="s">
        <v>119</v>
      </c>
      <c r="B74" s="21" t="s">
        <v>120</v>
      </c>
      <c r="C74" s="30">
        <v>169549</v>
      </c>
      <c r="D74" s="30"/>
      <c r="E74" s="30">
        <f t="shared" si="14"/>
        <v>169549</v>
      </c>
    </row>
    <row r="75" spans="1:5" ht="19.8" customHeight="1" x14ac:dyDescent="0.3">
      <c r="A75" s="14" t="s">
        <v>121</v>
      </c>
      <c r="B75" s="21" t="s">
        <v>122</v>
      </c>
      <c r="C75" s="30">
        <v>34875</v>
      </c>
      <c r="D75" s="30"/>
      <c r="E75" s="30">
        <f t="shared" si="14"/>
        <v>34875</v>
      </c>
    </row>
    <row r="76" spans="1:5" ht="19.8" customHeight="1" x14ac:dyDescent="0.3">
      <c r="A76" s="14" t="s">
        <v>123</v>
      </c>
      <c r="B76" s="21" t="s">
        <v>124</v>
      </c>
      <c r="C76" s="30">
        <v>171918</v>
      </c>
      <c r="D76" s="30"/>
      <c r="E76" s="30">
        <f t="shared" si="14"/>
        <v>171918</v>
      </c>
    </row>
    <row r="77" spans="1:5" ht="19.8" customHeight="1" x14ac:dyDescent="0.3">
      <c r="A77" s="14" t="s">
        <v>125</v>
      </c>
      <c r="B77" s="21" t="s">
        <v>126</v>
      </c>
      <c r="C77" s="30">
        <v>325229</v>
      </c>
      <c r="D77" s="30"/>
      <c r="E77" s="30">
        <f t="shared" si="14"/>
        <v>325229</v>
      </c>
    </row>
    <row r="78" spans="1:5" ht="19.8" customHeight="1" x14ac:dyDescent="0.3">
      <c r="A78" s="14" t="s">
        <v>127</v>
      </c>
      <c r="B78" s="21" t="s">
        <v>128</v>
      </c>
      <c r="C78" s="30">
        <v>32561</v>
      </c>
      <c r="D78" s="30"/>
      <c r="E78" s="30">
        <f t="shared" si="14"/>
        <v>32561</v>
      </c>
    </row>
    <row r="79" spans="1:5" ht="19.8" customHeight="1" x14ac:dyDescent="0.3">
      <c r="A79" s="14" t="s">
        <v>129</v>
      </c>
      <c r="B79" s="21" t="s">
        <v>130</v>
      </c>
      <c r="C79" s="30">
        <v>17140</v>
      </c>
      <c r="D79" s="30"/>
      <c r="E79" s="30">
        <f t="shared" si="14"/>
        <v>17140</v>
      </c>
    </row>
    <row r="80" spans="1:5" ht="19.8" customHeight="1" x14ac:dyDescent="0.3">
      <c r="A80" s="14" t="s">
        <v>131</v>
      </c>
      <c r="B80" s="21" t="s">
        <v>132</v>
      </c>
      <c r="C80" s="30">
        <v>28000</v>
      </c>
      <c r="D80" s="30"/>
      <c r="E80" s="30">
        <f t="shared" si="14"/>
        <v>28000</v>
      </c>
    </row>
    <row r="81" spans="1:5" ht="19.8" customHeight="1" x14ac:dyDescent="0.3">
      <c r="A81" s="14" t="s">
        <v>133</v>
      </c>
      <c r="B81" s="21" t="s">
        <v>134</v>
      </c>
      <c r="C81" s="30">
        <v>35320</v>
      </c>
      <c r="D81" s="30"/>
      <c r="E81" s="30">
        <f t="shared" si="14"/>
        <v>35320</v>
      </c>
    </row>
    <row r="82" spans="1:5" ht="19.8" customHeight="1" thickBot="1" x14ac:dyDescent="0.35">
      <c r="A82" s="17" t="s">
        <v>135</v>
      </c>
      <c r="B82" s="27" t="s">
        <v>136</v>
      </c>
      <c r="C82" s="35">
        <v>66940</v>
      </c>
      <c r="D82" s="35"/>
      <c r="E82" s="30">
        <f t="shared" si="14"/>
        <v>66940</v>
      </c>
    </row>
    <row r="83" spans="1:5" ht="19.8" customHeight="1" thickBot="1" x14ac:dyDescent="0.35">
      <c r="A83" s="39" t="s">
        <v>137</v>
      </c>
      <c r="B83" s="40" t="s">
        <v>138</v>
      </c>
      <c r="C83" s="64">
        <f>SUM(C84:C90)</f>
        <v>4718273</v>
      </c>
      <c r="D83" s="64">
        <f>SUM(D84:D90)</f>
        <v>0</v>
      </c>
      <c r="E83" s="64">
        <f>SUM(E84:E90)</f>
        <v>4718273</v>
      </c>
    </row>
    <row r="84" spans="1:5" ht="19.8" customHeight="1" x14ac:dyDescent="0.3">
      <c r="A84" s="16" t="s">
        <v>139</v>
      </c>
      <c r="B84" s="26" t="s">
        <v>140</v>
      </c>
      <c r="C84" s="34">
        <v>1253234</v>
      </c>
      <c r="D84" s="34"/>
      <c r="E84" s="30">
        <f t="shared" ref="E84:E90" si="15">C84+D84</f>
        <v>1253234</v>
      </c>
    </row>
    <row r="85" spans="1:5" ht="19.8" customHeight="1" x14ac:dyDescent="0.3">
      <c r="A85" s="19" t="s">
        <v>141</v>
      </c>
      <c r="B85" s="21" t="s">
        <v>142</v>
      </c>
      <c r="C85" s="30">
        <v>2864429</v>
      </c>
      <c r="D85" s="30"/>
      <c r="E85" s="30">
        <f t="shared" si="15"/>
        <v>2864429</v>
      </c>
    </row>
    <row r="86" spans="1:5" ht="19.8" customHeight="1" x14ac:dyDescent="0.3">
      <c r="A86" s="14" t="s">
        <v>143</v>
      </c>
      <c r="B86" s="21" t="s">
        <v>144</v>
      </c>
      <c r="C86" s="30">
        <v>373115</v>
      </c>
      <c r="D86" s="30"/>
      <c r="E86" s="30">
        <f t="shared" si="15"/>
        <v>373115</v>
      </c>
    </row>
    <row r="87" spans="1:5" ht="19.8" customHeight="1" x14ac:dyDescent="0.3">
      <c r="A87" s="14" t="s">
        <v>145</v>
      </c>
      <c r="B87" s="21" t="s">
        <v>146</v>
      </c>
      <c r="C87" s="30">
        <v>3000</v>
      </c>
      <c r="D87" s="30"/>
      <c r="E87" s="30">
        <f t="shared" si="15"/>
        <v>3000</v>
      </c>
    </row>
    <row r="88" spans="1:5" ht="19.8" customHeight="1" x14ac:dyDescent="0.3">
      <c r="A88" s="14" t="s">
        <v>147</v>
      </c>
      <c r="B88" s="21" t="s">
        <v>148</v>
      </c>
      <c r="C88" s="30">
        <v>188193</v>
      </c>
      <c r="D88" s="30"/>
      <c r="E88" s="30">
        <f t="shared" si="15"/>
        <v>188193</v>
      </c>
    </row>
    <row r="89" spans="1:5" ht="19.8" customHeight="1" x14ac:dyDescent="0.3">
      <c r="A89" s="14" t="s">
        <v>149</v>
      </c>
      <c r="B89" s="21" t="s">
        <v>150</v>
      </c>
      <c r="C89" s="30">
        <v>33502</v>
      </c>
      <c r="D89" s="30"/>
      <c r="E89" s="30">
        <f t="shared" si="15"/>
        <v>33502</v>
      </c>
    </row>
    <row r="90" spans="1:5" ht="19.8" customHeight="1" thickBot="1" x14ac:dyDescent="0.35">
      <c r="A90" s="17" t="s">
        <v>151</v>
      </c>
      <c r="B90" s="27" t="s">
        <v>152</v>
      </c>
      <c r="C90" s="35">
        <v>2800</v>
      </c>
      <c r="D90" s="35"/>
      <c r="E90" s="30">
        <f t="shared" si="15"/>
        <v>2800</v>
      </c>
    </row>
    <row r="91" spans="1:5" ht="19.8" customHeight="1" thickBot="1" x14ac:dyDescent="0.35">
      <c r="A91" s="39" t="s">
        <v>153</v>
      </c>
      <c r="B91" s="40" t="s">
        <v>154</v>
      </c>
      <c r="C91" s="64">
        <f>SUM(C92:C101)</f>
        <v>1027076</v>
      </c>
      <c r="D91" s="64">
        <f>SUM(D92:D101)</f>
        <v>0</v>
      </c>
      <c r="E91" s="64">
        <f>SUM(E92:E101)</f>
        <v>1027076</v>
      </c>
    </row>
    <row r="92" spans="1:5" ht="19.8" customHeight="1" x14ac:dyDescent="0.3">
      <c r="A92" s="16" t="s">
        <v>155</v>
      </c>
      <c r="B92" s="26" t="s">
        <v>156</v>
      </c>
      <c r="C92" s="34">
        <v>6250</v>
      </c>
      <c r="D92" s="34"/>
      <c r="E92" s="30">
        <f t="shared" ref="E92:E101" si="16">C92+D92</f>
        <v>6250</v>
      </c>
    </row>
    <row r="93" spans="1:5" ht="19.8" customHeight="1" x14ac:dyDescent="0.3">
      <c r="A93" s="14" t="s">
        <v>157</v>
      </c>
      <c r="B93" s="21" t="s">
        <v>158</v>
      </c>
      <c r="C93" s="30">
        <v>160699</v>
      </c>
      <c r="D93" s="30"/>
      <c r="E93" s="30">
        <f t="shared" si="16"/>
        <v>160699</v>
      </c>
    </row>
    <row r="94" spans="1:5" ht="19.8" customHeight="1" x14ac:dyDescent="0.3">
      <c r="A94" s="14" t="s">
        <v>159</v>
      </c>
      <c r="B94" s="21" t="s">
        <v>160</v>
      </c>
      <c r="C94" s="30">
        <v>190000</v>
      </c>
      <c r="D94" s="30"/>
      <c r="E94" s="30">
        <f t="shared" si="16"/>
        <v>190000</v>
      </c>
    </row>
    <row r="95" spans="1:5" ht="19.8" customHeight="1" x14ac:dyDescent="0.3">
      <c r="A95" s="14" t="s">
        <v>161</v>
      </c>
      <c r="B95" s="21" t="s">
        <v>162</v>
      </c>
      <c r="C95" s="30">
        <v>115931</v>
      </c>
      <c r="D95" s="30"/>
      <c r="E95" s="30">
        <f t="shared" si="16"/>
        <v>115931</v>
      </c>
    </row>
    <row r="96" spans="1:5" ht="19.8" customHeight="1" x14ac:dyDescent="0.3">
      <c r="A96" s="14" t="s">
        <v>163</v>
      </c>
      <c r="B96" s="21" t="s">
        <v>164</v>
      </c>
      <c r="C96" s="30">
        <v>106540</v>
      </c>
      <c r="D96" s="30"/>
      <c r="E96" s="30">
        <f t="shared" si="16"/>
        <v>106540</v>
      </c>
    </row>
    <row r="97" spans="1:5" ht="19.8" customHeight="1" x14ac:dyDescent="0.3">
      <c r="A97" s="14" t="s">
        <v>165</v>
      </c>
      <c r="B97" s="21" t="s">
        <v>166</v>
      </c>
      <c r="C97" s="30">
        <v>121538</v>
      </c>
      <c r="D97" s="30"/>
      <c r="E97" s="30">
        <f t="shared" si="16"/>
        <v>121538</v>
      </c>
    </row>
    <row r="98" spans="1:5" ht="19.8" customHeight="1" x14ac:dyDescent="0.3">
      <c r="A98" s="14" t="s">
        <v>167</v>
      </c>
      <c r="B98" s="21" t="s">
        <v>168</v>
      </c>
      <c r="C98" s="30">
        <v>9600</v>
      </c>
      <c r="D98" s="30"/>
      <c r="E98" s="30">
        <f t="shared" si="16"/>
        <v>9600</v>
      </c>
    </row>
    <row r="99" spans="1:5" ht="19.8" customHeight="1" x14ac:dyDescent="0.3">
      <c r="A99" s="14" t="s">
        <v>169</v>
      </c>
      <c r="B99" s="21" t="s">
        <v>170</v>
      </c>
      <c r="C99" s="30">
        <v>93905</v>
      </c>
      <c r="D99" s="30"/>
      <c r="E99" s="30">
        <f t="shared" si="16"/>
        <v>93905</v>
      </c>
    </row>
    <row r="100" spans="1:5" ht="19.8" customHeight="1" x14ac:dyDescent="0.3">
      <c r="A100" s="14" t="s">
        <v>171</v>
      </c>
      <c r="B100" s="21" t="s">
        <v>172</v>
      </c>
      <c r="C100" s="30">
        <v>39114</v>
      </c>
      <c r="D100" s="30"/>
      <c r="E100" s="30">
        <f t="shared" si="16"/>
        <v>39114</v>
      </c>
    </row>
    <row r="101" spans="1:5" ht="27.6" customHeight="1" thickBot="1" x14ac:dyDescent="0.35">
      <c r="A101" s="17" t="s">
        <v>173</v>
      </c>
      <c r="B101" s="27" t="s">
        <v>174</v>
      </c>
      <c r="C101" s="35">
        <v>183499</v>
      </c>
      <c r="D101" s="35"/>
      <c r="E101" s="35">
        <f t="shared" si="16"/>
        <v>183499</v>
      </c>
    </row>
  </sheetData>
  <conditionalFormatting sqref="C26">
    <cfRule type="cellIs" dxfId="2" priority="3" stopIfTrue="1" operator="lessThan">
      <formula>0</formula>
    </cfRule>
  </conditionalFormatting>
  <conditionalFormatting sqref="D26">
    <cfRule type="cellIs" dxfId="1" priority="2" stopIfTrue="1" operator="lessThan">
      <formula>0</formula>
    </cfRule>
  </conditionalFormatting>
  <conditionalFormatting sqref="E26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2020-02-12T09:53:43Z</cp:lastPrinted>
  <dcterms:created xsi:type="dcterms:W3CDTF">2018-10-18T10:50:32Z</dcterms:created>
  <dcterms:modified xsi:type="dcterms:W3CDTF">2020-06-09T11:44:51Z</dcterms:modified>
</cp:coreProperties>
</file>