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orvavv.sharepoint.com/sites/yhisdokumendid2/Shared Documents/General/Yhisdokumendid/Finants/Eelarved/2025/1.lugemine/"/>
    </mc:Choice>
  </mc:AlternateContent>
  <xr:revisionPtr revIDLastSave="7" documentId="8_{BD3B8E5E-24C0-4A7E-875D-87389A8FCD42}" xr6:coauthVersionLast="47" xr6:coauthVersionMax="47" xr10:uidLastSave="{AB452D60-5F9A-49FE-9D80-54827C18805A}"/>
  <bookViews>
    <workbookView xWindow="-110" yWindow="-110" windowWidth="19420" windowHeight="10420" xr2:uid="{6088A5BE-3294-461C-ADF6-2640215D5582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1" l="1"/>
  <c r="D138" i="1"/>
  <c r="C138" i="1"/>
  <c r="E125" i="1"/>
  <c r="D125" i="1"/>
  <c r="C125" i="1"/>
  <c r="E107" i="1"/>
  <c r="D107" i="1"/>
  <c r="C107" i="1"/>
  <c r="E100" i="1"/>
  <c r="D100" i="1"/>
  <c r="C100" i="1"/>
  <c r="E93" i="1"/>
  <c r="D93" i="1"/>
  <c r="C93" i="1"/>
  <c r="E86" i="1"/>
  <c r="D86" i="1"/>
  <c r="C86" i="1"/>
  <c r="E69" i="1"/>
  <c r="D69" i="1"/>
  <c r="C69" i="1"/>
  <c r="E65" i="1"/>
  <c r="D65" i="1"/>
  <c r="C65" i="1"/>
  <c r="E63" i="1"/>
  <c r="E55" i="1" s="1"/>
  <c r="D63" i="1"/>
  <c r="D55" i="1" s="1"/>
  <c r="C63" i="1"/>
  <c r="E56" i="1"/>
  <c r="D56" i="1"/>
  <c r="C56" i="1"/>
  <c r="C55" i="1" s="1"/>
  <c r="E49" i="1"/>
  <c r="D49" i="1"/>
  <c r="C49" i="1"/>
  <c r="E35" i="1"/>
  <c r="D35" i="1"/>
  <c r="C35" i="1"/>
  <c r="E30" i="1"/>
  <c r="D30" i="1"/>
  <c r="C30" i="1"/>
  <c r="E25" i="1"/>
  <c r="E24" i="1" s="1"/>
  <c r="D25" i="1"/>
  <c r="D24" i="1" s="1"/>
  <c r="C25" i="1"/>
  <c r="C24" i="1" s="1"/>
  <c r="E19" i="1"/>
  <c r="D19" i="1"/>
  <c r="C19" i="1"/>
  <c r="C6" i="1" s="1"/>
  <c r="E15" i="1"/>
  <c r="D15" i="1"/>
  <c r="C15" i="1"/>
  <c r="E7" i="1"/>
  <c r="D7" i="1"/>
  <c r="C7" i="1"/>
  <c r="E6" i="1"/>
  <c r="D6" i="1"/>
  <c r="D34" i="1" s="1"/>
  <c r="D48" i="1" s="1"/>
  <c r="D54" i="1" s="1"/>
  <c r="C34" i="1" l="1"/>
  <c r="C48" i="1" s="1"/>
  <c r="C54" i="1" s="1"/>
  <c r="E34" i="1"/>
  <c r="E48" i="1" s="1"/>
  <c r="E54" i="1" s="1"/>
</calcChain>
</file>

<file path=xl/sharedStrings.xml><?xml version="1.0" encoding="utf-8"?>
<sst xmlns="http://schemas.openxmlformats.org/spreadsheetml/2006/main" count="276" uniqueCount="275">
  <si>
    <t>TÕRVA VALD 2025.a eelarve eelnõu</t>
  </si>
  <si>
    <t>2025 eelarve eelnõu</t>
  </si>
  <si>
    <t xml:space="preserve">2024 eelarve </t>
  </si>
  <si>
    <t xml:space="preserve">2023 tegelik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</si>
  <si>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</si>
  <si>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</si>
  <si>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</si>
  <si>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</si>
  <si>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</si>
  <si>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</si>
  <si>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</si>
  <si>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</si>
  <si>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</si>
  <si>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</si>
  <si>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</si>
  <si>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</si>
  <si>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</si>
  <si>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</si>
  <si>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</si>
  <si>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</si>
  <si>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</si>
  <si>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</si>
  <si>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</si>
  <si>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</si>
  <si>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</si>
  <si>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</si>
  <si>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</si>
  <si>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</si>
  <si>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</si>
  <si>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</si>
  <si>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</si>
  <si>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</si>
  <si>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</si>
  <si>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</si>
  <si>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</si>
  <si>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</si>
  <si>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</si>
  <si>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</si>
  <si>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</si>
  <si>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</si>
  <si>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</si>
  <si>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</si>
  <si>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</si>
  <si>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</si>
  <si>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</si>
  <si>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</si>
  <si>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</si>
  <si>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</si>
  <si>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</si>
  <si>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</si>
  <si>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</si>
  <si>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</si>
  <si>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</si>
  <si>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</si>
  <si>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</si>
  <si>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</si>
  <si>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</si>
  <si>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</si>
  <si>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</si>
  <si>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</si>
  <si>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</si>
  <si>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</si>
  <si>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</si>
  <si>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</si>
  <si>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</si>
  <si>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</si>
  <si>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</si>
  <si>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</si>
  <si>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</si>
  <si>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</si>
  <si>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</si>
  <si>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</si>
  <si>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</si>
  <si>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</si>
  <si>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</si>
  <si>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</si>
  <si>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</si>
  <si>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</si>
  <si>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</si>
  <si>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</si>
  <si>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</si>
  <si>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</si>
  <si>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</si>
  <si>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</si>
  <si>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</si>
  <si>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</si>
  <si>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</si>
  <si>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</si>
  <si>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</si>
  <si>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</si>
  <si>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</si>
  <si>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</si>
  <si>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</si>
  <si>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</si>
  <si>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</si>
  <si>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</si>
  <si>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</si>
  <si>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</si>
  <si>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</si>
  <si>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</si>
  <si>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</si>
  <si>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</si>
  <si>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</si>
  <si>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</si>
  <si>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02300</t>
  </si>
  <si>
    <t>Kaitseotstarbeline väisabi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</si>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</sst>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"/>
      <family val="1"/>
    </font>
    <font>
      <sz val="11"/>
      <name val="Aptos Narrow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8" fillId="0" borderId="0"/>
  </cellStyleXfs>
  <cellXfs count="114">
    <xf numFmtId="0" fontId="0" fillId="0" borderId="0" xfId="0"/>
    <xf numFmtId="0" fontId="3" fillId="0" borderId="0" xfId="1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/>
    <xf numFmtId="2" fontId="4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/>
    </xf>
    <xf numFmtId="3" fontId="4" fillId="0" borderId="3" xfId="2" applyNumberFormat="1" applyFont="1" applyBorder="1"/>
    <xf numFmtId="3" fontId="7" fillId="0" borderId="5" xfId="2" applyNumberFormat="1" applyFont="1" applyBorder="1"/>
    <xf numFmtId="49" fontId="4" fillId="0" borderId="1" xfId="0" applyNumberFormat="1" applyFont="1" applyBorder="1" applyAlignment="1">
      <alignment horizontal="left" wrapText="1"/>
    </xf>
    <xf numFmtId="49" fontId="4" fillId="0" borderId="6" xfId="0" applyNumberFormat="1" applyFont="1" applyBorder="1" applyAlignment="1">
      <alignment horizontal="left" wrapText="1"/>
    </xf>
    <xf numFmtId="3" fontId="4" fillId="0" borderId="1" xfId="2" applyNumberFormat="1" applyFont="1" applyBorder="1"/>
    <xf numFmtId="3" fontId="7" fillId="0" borderId="2" xfId="2" applyNumberFormat="1" applyFont="1" applyBorder="1"/>
    <xf numFmtId="49" fontId="5" fillId="0" borderId="7" xfId="0" applyNumberFormat="1" applyFont="1" applyBorder="1" applyAlignment="1">
      <alignment horizontal="left" wrapText="1"/>
    </xf>
    <xf numFmtId="49" fontId="5" fillId="0" borderId="8" xfId="0" applyNumberFormat="1" applyFont="1" applyBorder="1" applyAlignment="1">
      <alignment horizontal="left" wrapText="1"/>
    </xf>
    <xf numFmtId="3" fontId="9" fillId="0" borderId="7" xfId="3" applyNumberFormat="1" applyFont="1" applyBorder="1"/>
    <xf numFmtId="3" fontId="9" fillId="0" borderId="9" xfId="3" applyNumberFormat="1" applyFont="1" applyBorder="1"/>
    <xf numFmtId="49" fontId="5" fillId="0" borderId="10" xfId="0" applyNumberFormat="1" applyFont="1" applyBorder="1" applyAlignment="1">
      <alignment horizontal="left" wrapText="1"/>
    </xf>
    <xf numFmtId="49" fontId="5" fillId="0" borderId="11" xfId="0" applyNumberFormat="1" applyFont="1" applyBorder="1" applyAlignment="1">
      <alignment horizontal="left" wrapText="1"/>
    </xf>
    <xf numFmtId="3" fontId="9" fillId="0" borderId="10" xfId="3" applyNumberFormat="1" applyFont="1" applyBorder="1"/>
    <xf numFmtId="3" fontId="9" fillId="0" borderId="12" xfId="3" applyNumberFormat="1" applyFont="1" applyBorder="1"/>
    <xf numFmtId="3" fontId="10" fillId="0" borderId="10" xfId="2" applyNumberFormat="1" applyFont="1" applyBorder="1" applyProtection="1">
      <protection locked="0"/>
    </xf>
    <xf numFmtId="3" fontId="10" fillId="0" borderId="12" xfId="2" applyNumberFormat="1" applyFont="1" applyBorder="1" applyProtection="1">
      <protection locked="0"/>
    </xf>
    <xf numFmtId="49" fontId="5" fillId="0" borderId="11" xfId="0" applyNumberFormat="1" applyFont="1" applyBorder="1" applyAlignment="1">
      <alignment horizontal="left"/>
    </xf>
    <xf numFmtId="3" fontId="5" fillId="0" borderId="10" xfId="2" applyNumberFormat="1" applyFont="1" applyBorder="1" applyProtection="1">
      <protection locked="0"/>
    </xf>
    <xf numFmtId="3" fontId="5" fillId="0" borderId="12" xfId="2" applyNumberFormat="1" applyFont="1" applyBorder="1" applyProtection="1">
      <protection locked="0"/>
    </xf>
    <xf numFmtId="49" fontId="5" fillId="0" borderId="13" xfId="0" applyNumberFormat="1" applyFont="1" applyBorder="1" applyAlignment="1">
      <alignment horizontal="left" wrapText="1"/>
    </xf>
    <xf numFmtId="49" fontId="5" fillId="0" borderId="14" xfId="0" applyNumberFormat="1" applyFont="1" applyBorder="1" applyAlignment="1">
      <alignment horizontal="left" wrapText="1"/>
    </xf>
    <xf numFmtId="3" fontId="5" fillId="0" borderId="15" xfId="2" applyNumberFormat="1" applyFont="1" applyBorder="1" applyProtection="1">
      <protection locked="0"/>
    </xf>
    <xf numFmtId="3" fontId="5" fillId="0" borderId="16" xfId="2" applyNumberFormat="1" applyFont="1" applyBorder="1" applyProtection="1">
      <protection locked="0"/>
    </xf>
    <xf numFmtId="49" fontId="4" fillId="0" borderId="6" xfId="0" applyNumberFormat="1" applyFont="1" applyBorder="1" applyAlignment="1">
      <alignment horizontal="left"/>
    </xf>
    <xf numFmtId="3" fontId="7" fillId="0" borderId="1" xfId="3" applyNumberFormat="1" applyFont="1" applyBorder="1"/>
    <xf numFmtId="3" fontId="7" fillId="0" borderId="2" xfId="3" applyNumberFormat="1" applyFont="1" applyBorder="1"/>
    <xf numFmtId="0" fontId="1" fillId="0" borderId="0" xfId="0" applyFont="1"/>
    <xf numFmtId="3" fontId="5" fillId="0" borderId="7" xfId="2" applyNumberFormat="1" applyFont="1" applyBorder="1" applyProtection="1">
      <protection locked="0"/>
    </xf>
    <xf numFmtId="3" fontId="5" fillId="0" borderId="9" xfId="2" applyNumberFormat="1" applyFont="1" applyBorder="1" applyProtection="1">
      <protection locked="0"/>
    </xf>
    <xf numFmtId="49" fontId="11" fillId="0" borderId="13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left"/>
    </xf>
    <xf numFmtId="3" fontId="5" fillId="0" borderId="13" xfId="2" applyNumberFormat="1" applyFont="1" applyBorder="1" applyProtection="1">
      <protection locked="0"/>
    </xf>
    <xf numFmtId="3" fontId="5" fillId="0" borderId="17" xfId="2" applyNumberFormat="1" applyFont="1" applyBorder="1" applyProtection="1">
      <protection locked="0"/>
    </xf>
    <xf numFmtId="3" fontId="7" fillId="0" borderId="1" xfId="2" applyNumberFormat="1" applyFont="1" applyBorder="1"/>
    <xf numFmtId="49" fontId="12" fillId="0" borderId="11" xfId="0" applyNumberFormat="1" applyFont="1" applyBorder="1" applyAlignment="1">
      <alignment horizontal="left" wrapText="1"/>
    </xf>
    <xf numFmtId="3" fontId="4" fillId="0" borderId="2" xfId="2" applyNumberFormat="1" applyFont="1" applyBorder="1"/>
    <xf numFmtId="49" fontId="13" fillId="0" borderId="8" xfId="0" applyNumberFormat="1" applyFont="1" applyBorder="1" applyAlignment="1">
      <alignment horizontal="left" wrapText="1"/>
    </xf>
    <xf numFmtId="3" fontId="14" fillId="0" borderId="7" xfId="2" applyNumberFormat="1" applyFont="1" applyBorder="1" applyProtection="1">
      <protection locked="0"/>
    </xf>
    <xf numFmtId="3" fontId="14" fillId="0" borderId="9" xfId="2" applyNumberFormat="1" applyFont="1" applyBorder="1" applyProtection="1">
      <protection locked="0"/>
    </xf>
    <xf numFmtId="49" fontId="5" fillId="0" borderId="15" xfId="0" applyNumberFormat="1" applyFont="1" applyBorder="1" applyAlignment="1">
      <alignment horizontal="left" wrapText="1"/>
    </xf>
    <xf numFmtId="49" fontId="13" fillId="0" borderId="18" xfId="0" applyNumberFormat="1" applyFont="1" applyBorder="1" applyAlignment="1">
      <alignment horizontal="left"/>
    </xf>
    <xf numFmtId="3" fontId="3" fillId="0" borderId="7" xfId="3" applyNumberFormat="1" applyFont="1" applyBorder="1"/>
    <xf numFmtId="3" fontId="7" fillId="0" borderId="19" xfId="2" applyNumberFormat="1" applyFont="1" applyBorder="1"/>
    <xf numFmtId="3" fontId="3" fillId="0" borderId="9" xfId="3" applyNumberFormat="1" applyFont="1" applyBorder="1"/>
    <xf numFmtId="3" fontId="3" fillId="0" borderId="10" xfId="3" applyNumberFormat="1" applyFont="1" applyBorder="1"/>
    <xf numFmtId="3" fontId="3" fillId="0" borderId="12" xfId="3" applyNumberFormat="1" applyFont="1" applyBorder="1"/>
    <xf numFmtId="3" fontId="3" fillId="0" borderId="13" xfId="3" applyNumberFormat="1" applyFont="1" applyBorder="1"/>
    <xf numFmtId="3" fontId="3" fillId="0" borderId="17" xfId="3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left"/>
    </xf>
    <xf numFmtId="3" fontId="7" fillId="0" borderId="1" xfId="1" applyNumberFormat="1" applyFont="1" applyBorder="1"/>
    <xf numFmtId="3" fontId="7" fillId="0" borderId="2" xfId="1" applyNumberFormat="1" applyFont="1" applyBorder="1"/>
    <xf numFmtId="0" fontId="16" fillId="0" borderId="0" xfId="0" applyFont="1"/>
    <xf numFmtId="49" fontId="17" fillId="0" borderId="6" xfId="0" applyNumberFormat="1" applyFont="1" applyBorder="1" applyAlignment="1">
      <alignment horizontal="left"/>
    </xf>
    <xf numFmtId="3" fontId="14" fillId="0" borderId="10" xfId="2" applyNumberFormat="1" applyFont="1" applyBorder="1" applyProtection="1">
      <protection locked="0"/>
    </xf>
    <xf numFmtId="3" fontId="14" fillId="0" borderId="10" xfId="1" applyNumberFormat="1" applyFont="1" applyBorder="1"/>
    <xf numFmtId="3" fontId="14" fillId="0" borderId="12" xfId="1" applyNumberFormat="1" applyFont="1" applyBorder="1"/>
    <xf numFmtId="3" fontId="14" fillId="0" borderId="12" xfId="2" applyNumberFormat="1" applyFont="1" applyBorder="1" applyProtection="1">
      <protection locked="0"/>
    </xf>
    <xf numFmtId="49" fontId="18" fillId="0" borderId="6" xfId="0" applyNumberFormat="1" applyFont="1" applyBorder="1" applyAlignment="1">
      <alignment horizontal="left" wrapText="1"/>
    </xf>
    <xf numFmtId="3" fontId="14" fillId="0" borderId="7" xfId="1" applyNumberFormat="1" applyFont="1" applyBorder="1" applyProtection="1">
      <protection locked="0"/>
    </xf>
    <xf numFmtId="3" fontId="14" fillId="0" borderId="9" xfId="1" applyNumberFormat="1" applyFont="1" applyBorder="1" applyProtection="1">
      <protection locked="0"/>
    </xf>
    <xf numFmtId="49" fontId="4" fillId="0" borderId="21" xfId="0" applyNumberFormat="1" applyFont="1" applyBorder="1" applyAlignment="1">
      <alignment horizontal="left" wrapText="1"/>
    </xf>
    <xf numFmtId="49" fontId="17" fillId="0" borderId="22" xfId="0" applyNumberFormat="1" applyFont="1" applyBorder="1" applyAlignment="1">
      <alignment horizontal="left" vertical="top" wrapText="1"/>
    </xf>
    <xf numFmtId="3" fontId="14" fillId="0" borderId="19" xfId="1" applyNumberFormat="1" applyFont="1" applyBorder="1" applyProtection="1">
      <protection locked="0"/>
    </xf>
    <xf numFmtId="3" fontId="14" fillId="0" borderId="20" xfId="1" applyNumberFormat="1" applyFont="1" applyBorder="1" applyProtection="1">
      <protection locked="0"/>
    </xf>
    <xf numFmtId="49" fontId="4" fillId="0" borderId="23" xfId="0" applyNumberFormat="1" applyFont="1" applyBorder="1" applyAlignment="1">
      <alignment horizontal="left" wrapText="1"/>
    </xf>
    <xf numFmtId="49" fontId="17" fillId="0" borderId="24" xfId="0" applyNumberFormat="1" applyFont="1" applyBorder="1" applyAlignment="1">
      <alignment horizontal="left" vertical="top" wrapText="1"/>
    </xf>
    <xf numFmtId="3" fontId="5" fillId="0" borderId="25" xfId="2" applyNumberFormat="1" applyFont="1" applyBorder="1" applyProtection="1">
      <protection locked="0"/>
    </xf>
    <xf numFmtId="49" fontId="5" fillId="0" borderId="26" xfId="0" applyNumberFormat="1" applyFont="1" applyBorder="1" applyAlignment="1">
      <alignment horizontal="left" wrapText="1"/>
    </xf>
    <xf numFmtId="49" fontId="19" fillId="0" borderId="27" xfId="0" applyNumberFormat="1" applyFont="1" applyBorder="1" applyAlignment="1">
      <alignment horizontal="right" wrapText="1"/>
    </xf>
    <xf numFmtId="3" fontId="14" fillId="3" borderId="1" xfId="1" applyNumberFormat="1" applyFont="1" applyFill="1" applyBorder="1"/>
    <xf numFmtId="3" fontId="14" fillId="3" borderId="2" xfId="1" applyNumberFormat="1" applyFont="1" applyFill="1" applyBorder="1"/>
    <xf numFmtId="49" fontId="18" fillId="0" borderId="24" xfId="0" applyNumberFormat="1" applyFont="1" applyBorder="1" applyAlignment="1">
      <alignment horizontal="left" wrapText="1"/>
    </xf>
    <xf numFmtId="4" fontId="0" fillId="0" borderId="0" xfId="0" applyNumberFormat="1"/>
    <xf numFmtId="49" fontId="4" fillId="0" borderId="28" xfId="0" applyNumberFormat="1" applyFont="1" applyBorder="1" applyAlignment="1">
      <alignment horizontal="left" wrapText="1"/>
    </xf>
    <xf numFmtId="49" fontId="4" fillId="0" borderId="29" xfId="0" applyNumberFormat="1" applyFont="1" applyBorder="1" applyAlignment="1">
      <alignment horizontal="left"/>
    </xf>
    <xf numFmtId="3" fontId="7" fillId="0" borderId="3" xfId="1" applyNumberFormat="1" applyFont="1" applyBorder="1"/>
    <xf numFmtId="3" fontId="7" fillId="0" borderId="5" xfId="1" applyNumberFormat="1" applyFont="1" applyBorder="1"/>
    <xf numFmtId="49" fontId="14" fillId="0" borderId="10" xfId="0" applyNumberFormat="1" applyFont="1" applyBorder="1" applyAlignment="1">
      <alignment horizontal="left" wrapText="1"/>
    </xf>
    <xf numFmtId="49" fontId="14" fillId="0" borderId="11" xfId="0" applyNumberFormat="1" applyFont="1" applyBorder="1" applyAlignment="1">
      <alignment horizontal="left"/>
    </xf>
    <xf numFmtId="49" fontId="12" fillId="0" borderId="11" xfId="0" applyNumberFormat="1" applyFont="1" applyBorder="1" applyAlignment="1">
      <alignment horizontal="left"/>
    </xf>
    <xf numFmtId="49" fontId="4" fillId="0" borderId="30" xfId="0" applyNumberFormat="1" applyFont="1" applyBorder="1" applyAlignment="1">
      <alignment horizontal="left" wrapText="1"/>
    </xf>
    <xf numFmtId="49" fontId="4" fillId="0" borderId="31" xfId="0" applyNumberFormat="1" applyFont="1" applyBorder="1" applyAlignment="1">
      <alignment horizontal="left" wrapText="1"/>
    </xf>
    <xf numFmtId="3" fontId="7" fillId="0" borderId="30" xfId="2" applyNumberFormat="1" applyFont="1" applyBorder="1" applyProtection="1">
      <protection locked="0"/>
    </xf>
    <xf numFmtId="3" fontId="7" fillId="0" borderId="25" xfId="2" applyNumberFormat="1" applyFont="1" applyBorder="1" applyProtection="1">
      <protection locked="0"/>
    </xf>
    <xf numFmtId="3" fontId="7" fillId="0" borderId="30" xfId="1" applyNumberFormat="1" applyFont="1" applyBorder="1"/>
    <xf numFmtId="3" fontId="7" fillId="0" borderId="25" xfId="1" applyNumberFormat="1" applyFont="1" applyBorder="1"/>
    <xf numFmtId="49" fontId="13" fillId="0" borderId="11" xfId="0" applyNumberFormat="1" applyFont="1" applyBorder="1" applyAlignment="1">
      <alignment horizontal="left"/>
    </xf>
    <xf numFmtId="3" fontId="14" fillId="0" borderId="10" xfId="1" applyNumberFormat="1" applyFont="1" applyBorder="1" applyProtection="1">
      <protection locked="0"/>
    </xf>
    <xf numFmtId="3" fontId="14" fillId="0" borderId="12" xfId="1" applyNumberFormat="1" applyFont="1" applyBorder="1" applyProtection="1">
      <protection locked="0"/>
    </xf>
    <xf numFmtId="49" fontId="13" fillId="0" borderId="11" xfId="0" applyNumberFormat="1" applyFont="1" applyBorder="1" applyAlignment="1">
      <alignment horizontal="left" wrapText="1"/>
    </xf>
    <xf numFmtId="49" fontId="13" fillId="0" borderId="11" xfId="0" applyNumberFormat="1" applyFont="1" applyBorder="1" applyAlignment="1">
      <alignment wrapText="1"/>
    </xf>
    <xf numFmtId="49" fontId="4" fillId="0" borderId="31" xfId="0" applyNumberFormat="1" applyFont="1" applyBorder="1" applyAlignment="1">
      <alignment horizontal="left"/>
    </xf>
    <xf numFmtId="49" fontId="11" fillId="0" borderId="11" xfId="0" applyNumberFormat="1" applyFont="1" applyBorder="1" applyAlignment="1">
      <alignment horizontal="left" wrapText="1"/>
    </xf>
    <xf numFmtId="49" fontId="11" fillId="0" borderId="11" xfId="0" applyNumberFormat="1" applyFont="1" applyBorder="1" applyAlignment="1">
      <alignment horizontal="left"/>
    </xf>
    <xf numFmtId="0" fontId="20" fillId="0" borderId="11" xfId="2" applyFont="1" applyBorder="1" applyAlignment="1">
      <alignment horizontal="left"/>
    </xf>
    <xf numFmtId="49" fontId="12" fillId="0" borderId="10" xfId="0" applyNumberFormat="1" applyFont="1" applyBorder="1" applyAlignment="1">
      <alignment horizontal="left" wrapText="1"/>
    </xf>
    <xf numFmtId="49" fontId="17" fillId="0" borderId="11" xfId="0" applyNumberFormat="1" applyFont="1" applyBorder="1" applyAlignment="1">
      <alignment horizontal="left"/>
    </xf>
    <xf numFmtId="49" fontId="13" fillId="0" borderId="14" xfId="0" applyNumberFormat="1" applyFont="1" applyBorder="1" applyAlignment="1">
      <alignment horizontal="left"/>
    </xf>
    <xf numFmtId="3" fontId="15" fillId="0" borderId="13" xfId="3" applyNumberFormat="1" applyFont="1" applyBorder="1"/>
    <xf numFmtId="3" fontId="15" fillId="0" borderId="17" xfId="3" applyNumberFormat="1" applyFont="1" applyBorder="1"/>
    <xf numFmtId="49" fontId="13" fillId="0" borderId="32" xfId="0" applyNumberFormat="1" applyFont="1" applyBorder="1" applyAlignment="1">
      <alignment horizontal="left" wrapText="1"/>
    </xf>
    <xf numFmtId="3" fontId="3" fillId="0" borderId="32" xfId="3" applyNumberFormat="1" applyFont="1" applyBorder="1"/>
    <xf numFmtId="49" fontId="13" fillId="0" borderId="33" xfId="0" applyNumberFormat="1" applyFont="1" applyBorder="1" applyAlignment="1">
      <alignment horizontal="left" wrapText="1"/>
    </xf>
    <xf numFmtId="3" fontId="15" fillId="0" borderId="33" xfId="3" applyNumberFormat="1" applyFont="1" applyBorder="1"/>
  </cellXfs>
  <cellStyles count="4">
    <cellStyle name="Normal" xfId="0" builtinId="0"/>
    <cellStyle name="Normal 2" xfId="1" xr:uid="{CB439A02-6B75-47A6-A2A9-B70FA53243A6}"/>
    <cellStyle name="Normal 3" xfId="3" xr:uid="{74191D24-BE8A-4790-8415-48F763A9E934}"/>
    <cellStyle name="Normal_Sheet1 2" xfId="2" xr:uid="{9CFE5B96-439C-4D6B-A490-9A21572C4909}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0C065-7B7A-420B-BB2D-F4E58DD1D5E6}">
  <dimension ref="A1:H153"/>
  <sheetViews>
    <sheetView tabSelected="1" topLeftCell="A21" workbookViewId="0">
      <selection activeCell="C34" sqref="C34"/>
    </sheetView>
  </sheetViews>
  <sheetFormatPr defaultRowHeight="14.5" x14ac:dyDescent="0.35"/>
  <cols>
    <col min="1" max="1" width="8" customWidth="1"/>
    <col min="2" max="2" width="36.453125" customWidth="1"/>
    <col min="3" max="3" width="14" customWidth="1"/>
    <col min="4" max="4" width="13.90625" customWidth="1"/>
    <col min="5" max="5" width="13.54296875" customWidth="1"/>
    <col min="6" max="6" width="13.1796875" customWidth="1"/>
    <col min="7" max="7" width="12.90625" customWidth="1"/>
    <col min="8" max="8" width="13.453125" customWidth="1"/>
  </cols>
  <sheetData>
    <row r="1" spans="1:5" ht="15.75" customHeight="1" x14ac:dyDescent="0.35">
      <c r="D1" s="1"/>
      <c r="E1" s="1"/>
    </row>
    <row r="2" spans="1:5" ht="15.75" customHeight="1" x14ac:dyDescent="0.35">
      <c r="D2" s="1"/>
      <c r="E2" s="1"/>
    </row>
    <row r="3" spans="1:5" ht="15.75" customHeight="1" x14ac:dyDescent="0.35">
      <c r="D3" s="1"/>
      <c r="E3" s="1"/>
    </row>
    <row r="4" spans="1:5" ht="15.75" customHeight="1" thickBot="1" x14ac:dyDescent="0.4">
      <c r="A4" s="2" t="s">
        <v>0</v>
      </c>
      <c r="B4" s="3"/>
      <c r="C4" s="3"/>
      <c r="D4" s="1"/>
      <c r="E4" s="1"/>
    </row>
    <row r="5" spans="1:5" ht="43.5" customHeight="1" thickBot="1" x14ac:dyDescent="0.4">
      <c r="A5" s="3"/>
      <c r="B5" s="4"/>
      <c r="C5" s="5" t="s">
        <v>1</v>
      </c>
      <c r="D5" s="5" t="s">
        <v>2</v>
      </c>
      <c r="E5" s="6" t="s">
        <v>3</v>
      </c>
    </row>
    <row r="6" spans="1:5" ht="15.75" customHeight="1" thickBot="1" x14ac:dyDescent="0.4">
      <c r="A6" s="7"/>
      <c r="B6" s="8" t="s">
        <v>4</v>
      </c>
      <c r="C6" s="9">
        <f>C7+C14+C15+C19</f>
        <v>12019664</v>
      </c>
      <c r="D6" s="9">
        <f>D7+D14+D15+D19</f>
        <v>11742298</v>
      </c>
      <c r="E6" s="10">
        <f>E7+E14+E15+E19</f>
        <v>11058465</v>
      </c>
    </row>
    <row r="7" spans="1:5" ht="15.75" customHeight="1" thickBot="1" x14ac:dyDescent="0.4">
      <c r="A7" s="11" t="s">
        <v>5</v>
      </c>
      <c r="B7" s="12" t="s">
        <v>6</v>
      </c>
      <c r="C7" s="13">
        <f>SUM(C8:C13)</f>
        <v>6886500</v>
      </c>
      <c r="D7" s="13">
        <f>SUM(D8:D13)</f>
        <v>6438000</v>
      </c>
      <c r="E7" s="14">
        <f>SUM(E8:E13)</f>
        <v>5835678</v>
      </c>
    </row>
    <row r="8" spans="1:5" ht="15.75" customHeight="1" x14ac:dyDescent="0.35">
      <c r="A8" s="15" t="s">
        <v>7</v>
      </c>
      <c r="B8" s="16" t="s">
        <v>8</v>
      </c>
      <c r="C8" s="17">
        <v>6485000</v>
      </c>
      <c r="D8" s="17">
        <v>6120000</v>
      </c>
      <c r="E8" s="18">
        <v>5528654</v>
      </c>
    </row>
    <row r="9" spans="1:5" ht="15.75" customHeight="1" x14ac:dyDescent="0.35">
      <c r="A9" s="19" t="s">
        <v>9</v>
      </c>
      <c r="B9" s="20" t="s">
        <v>10</v>
      </c>
      <c r="C9" s="21">
        <v>400000</v>
      </c>
      <c r="D9" s="21">
        <v>317000</v>
      </c>
      <c r="E9" s="22">
        <v>306079</v>
      </c>
    </row>
    <row r="10" spans="1:5" ht="15.75" customHeight="1" x14ac:dyDescent="0.35">
      <c r="A10" s="19" t="s">
        <v>11</v>
      </c>
      <c r="B10" s="20" t="s">
        <v>12</v>
      </c>
      <c r="C10" s="23"/>
      <c r="D10" s="23"/>
      <c r="E10" s="24"/>
    </row>
    <row r="11" spans="1:5" ht="15.75" customHeight="1" x14ac:dyDescent="0.35">
      <c r="A11" s="19" t="s">
        <v>13</v>
      </c>
      <c r="B11" s="20" t="s">
        <v>14</v>
      </c>
      <c r="C11" s="21">
        <v>1500</v>
      </c>
      <c r="D11" s="21">
        <v>1000</v>
      </c>
      <c r="E11" s="22">
        <v>945</v>
      </c>
    </row>
    <row r="12" spans="1:5" ht="15.75" customHeight="1" x14ac:dyDescent="0.35">
      <c r="A12" s="19" t="s">
        <v>15</v>
      </c>
      <c r="B12" s="25" t="s">
        <v>16</v>
      </c>
      <c r="C12" s="26"/>
      <c r="D12" s="26"/>
      <c r="E12" s="27"/>
    </row>
    <row r="13" spans="1:5" ht="15.75" customHeight="1" thickBot="1" x14ac:dyDescent="0.4">
      <c r="A13" s="28" t="s">
        <v>17</v>
      </c>
      <c r="B13" s="29" t="s">
        <v>18</v>
      </c>
      <c r="C13" s="30"/>
      <c r="D13" s="30"/>
      <c r="E13" s="31"/>
    </row>
    <row r="14" spans="1:5" s="35" customFormat="1" ht="15.75" customHeight="1" thickBot="1" x14ac:dyDescent="0.4">
      <c r="A14" s="12" t="s">
        <v>19</v>
      </c>
      <c r="B14" s="32" t="s">
        <v>20</v>
      </c>
      <c r="C14" s="33">
        <v>411286</v>
      </c>
      <c r="D14" s="33">
        <v>439566</v>
      </c>
      <c r="E14" s="34">
        <v>578603</v>
      </c>
    </row>
    <row r="15" spans="1:5" ht="15.75" customHeight="1" thickBot="1" x14ac:dyDescent="0.4">
      <c r="A15" s="11"/>
      <c r="B15" s="12" t="s">
        <v>21</v>
      </c>
      <c r="C15" s="13">
        <f>C16+C17+C18</f>
        <v>4696378</v>
      </c>
      <c r="D15" s="13">
        <f>D16+D17+D18</f>
        <v>4839232</v>
      </c>
      <c r="E15" s="14">
        <f>E16+E17+E18</f>
        <v>4568802</v>
      </c>
    </row>
    <row r="16" spans="1:5" ht="15.75" customHeight="1" x14ac:dyDescent="0.35">
      <c r="A16" s="15" t="s">
        <v>22</v>
      </c>
      <c r="B16" s="16" t="s">
        <v>23</v>
      </c>
      <c r="C16" s="36">
        <v>1463000</v>
      </c>
      <c r="D16" s="36">
        <v>1420614</v>
      </c>
      <c r="E16" s="37">
        <v>953532</v>
      </c>
    </row>
    <row r="17" spans="1:5" ht="15.75" customHeight="1" x14ac:dyDescent="0.35">
      <c r="A17" s="19" t="s">
        <v>24</v>
      </c>
      <c r="B17" s="20" t="s">
        <v>25</v>
      </c>
      <c r="C17" s="26">
        <v>3026676</v>
      </c>
      <c r="D17" s="26">
        <v>2961535</v>
      </c>
      <c r="E17" s="27">
        <v>3294546</v>
      </c>
    </row>
    <row r="18" spans="1:5" ht="15.75" customHeight="1" thickBot="1" x14ac:dyDescent="0.4">
      <c r="A18" s="38" t="s">
        <v>26</v>
      </c>
      <c r="B18" s="39" t="s">
        <v>27</v>
      </c>
      <c r="C18" s="40">
        <v>206702</v>
      </c>
      <c r="D18" s="40">
        <v>457083</v>
      </c>
      <c r="E18" s="41">
        <v>320724</v>
      </c>
    </row>
    <row r="19" spans="1:5" ht="15.75" customHeight="1" thickBot="1" x14ac:dyDescent="0.4">
      <c r="A19" s="11"/>
      <c r="B19" s="12" t="s">
        <v>28</v>
      </c>
      <c r="C19" s="42">
        <f>SUM(C20:C23)</f>
        <v>25500</v>
      </c>
      <c r="D19" s="42">
        <f>SUM(D20:D23)</f>
        <v>25500</v>
      </c>
      <c r="E19" s="14">
        <f>SUM(E20:E23)</f>
        <v>75382</v>
      </c>
    </row>
    <row r="20" spans="1:5" ht="15.75" customHeight="1" x14ac:dyDescent="0.35">
      <c r="A20" s="15" t="s">
        <v>29</v>
      </c>
      <c r="B20" s="16" t="s">
        <v>30</v>
      </c>
      <c r="C20" s="36"/>
      <c r="D20" s="36"/>
      <c r="E20" s="37"/>
    </row>
    <row r="21" spans="1:5" ht="15.75" customHeight="1" x14ac:dyDescent="0.35">
      <c r="A21" s="19" t="s">
        <v>31</v>
      </c>
      <c r="B21" s="25" t="s">
        <v>32</v>
      </c>
      <c r="C21" s="26">
        <v>17000</v>
      </c>
      <c r="D21" s="26">
        <v>17000</v>
      </c>
      <c r="E21" s="27">
        <v>17916</v>
      </c>
    </row>
    <row r="22" spans="1:5" ht="20.149999999999999" customHeight="1" x14ac:dyDescent="0.35">
      <c r="A22" s="19" t="s">
        <v>33</v>
      </c>
      <c r="B22" s="43" t="s">
        <v>34</v>
      </c>
      <c r="C22" s="26"/>
      <c r="D22" s="26"/>
      <c r="E22" s="27"/>
    </row>
    <row r="23" spans="1:5" ht="15.75" customHeight="1" thickBot="1" x14ac:dyDescent="0.4">
      <c r="A23" s="28" t="s">
        <v>35</v>
      </c>
      <c r="B23" s="29" t="s">
        <v>28</v>
      </c>
      <c r="C23" s="40">
        <v>8500</v>
      </c>
      <c r="D23" s="40">
        <v>8500</v>
      </c>
      <c r="E23" s="27">
        <v>57466</v>
      </c>
    </row>
    <row r="24" spans="1:5" ht="15.75" customHeight="1" thickBot="1" x14ac:dyDescent="0.4">
      <c r="A24" s="11"/>
      <c r="B24" s="32" t="s">
        <v>36</v>
      </c>
      <c r="C24" s="13">
        <f>C25+C30</f>
        <v>11276530</v>
      </c>
      <c r="D24" s="13">
        <f>D25+D30</f>
        <v>10782750</v>
      </c>
      <c r="E24" s="44">
        <f>E25+E30</f>
        <v>10390531</v>
      </c>
    </row>
    <row r="25" spans="1:5" ht="15.75" customHeight="1" thickBot="1" x14ac:dyDescent="0.4">
      <c r="A25" s="11"/>
      <c r="B25" s="32" t="s">
        <v>37</v>
      </c>
      <c r="C25" s="13">
        <f>C26+C27+C28+C29</f>
        <v>1512793</v>
      </c>
      <c r="D25" s="13">
        <f>D26+D27+D28+D29</f>
        <v>1394109</v>
      </c>
      <c r="E25" s="44">
        <f>E26+E27+E28+E29</f>
        <v>1123557</v>
      </c>
    </row>
    <row r="26" spans="1:5" ht="15.75" customHeight="1" x14ac:dyDescent="0.35">
      <c r="A26" s="15" t="s">
        <v>38</v>
      </c>
      <c r="B26" s="45" t="s">
        <v>39</v>
      </c>
      <c r="C26" s="46"/>
      <c r="D26" s="46"/>
      <c r="E26" s="47"/>
    </row>
    <row r="27" spans="1:5" ht="15.75" customHeight="1" thickBot="1" x14ac:dyDescent="0.4">
      <c r="A27" s="48" t="s">
        <v>40</v>
      </c>
      <c r="B27" s="107" t="s">
        <v>41</v>
      </c>
      <c r="C27" s="108">
        <v>1070896</v>
      </c>
      <c r="D27" s="108">
        <v>1018827</v>
      </c>
      <c r="E27" s="109">
        <v>767676</v>
      </c>
    </row>
    <row r="28" spans="1:5" ht="15.75" customHeight="1" x14ac:dyDescent="0.35">
      <c r="A28" s="16" t="s">
        <v>42</v>
      </c>
      <c r="B28" s="110" t="s">
        <v>43</v>
      </c>
      <c r="C28" s="111"/>
      <c r="D28" s="111"/>
      <c r="E28" s="111"/>
    </row>
    <row r="29" spans="1:5" ht="15.75" customHeight="1" thickBot="1" x14ac:dyDescent="0.4">
      <c r="A29" s="29" t="s">
        <v>44</v>
      </c>
      <c r="B29" s="112" t="s">
        <v>45</v>
      </c>
      <c r="C29" s="113">
        <v>441897</v>
      </c>
      <c r="D29" s="113">
        <v>375282</v>
      </c>
      <c r="E29" s="113">
        <v>355881</v>
      </c>
    </row>
    <row r="30" spans="1:5" ht="15.75" customHeight="1" thickBot="1" x14ac:dyDescent="0.4">
      <c r="A30" s="11"/>
      <c r="B30" s="12" t="s">
        <v>46</v>
      </c>
      <c r="C30" s="42">
        <f>C31+C32+C33</f>
        <v>9763737</v>
      </c>
      <c r="D30" s="42">
        <f>D31+D32+D33</f>
        <v>9388641</v>
      </c>
      <c r="E30" s="14">
        <f>E31+E32+E33</f>
        <v>9266974</v>
      </c>
    </row>
    <row r="31" spans="1:5" ht="15.75" customHeight="1" x14ac:dyDescent="0.35">
      <c r="A31" s="15" t="s">
        <v>47</v>
      </c>
      <c r="B31" s="16" t="s">
        <v>48</v>
      </c>
      <c r="C31" s="50">
        <v>6534892</v>
      </c>
      <c r="D31" s="50">
        <v>6361411</v>
      </c>
      <c r="E31" s="52">
        <v>6009235</v>
      </c>
    </row>
    <row r="32" spans="1:5" ht="15.75" customHeight="1" x14ac:dyDescent="0.35">
      <c r="A32" s="19" t="s">
        <v>49</v>
      </c>
      <c r="B32" s="20" t="s">
        <v>50</v>
      </c>
      <c r="C32" s="53">
        <v>3168595</v>
      </c>
      <c r="D32" s="53">
        <v>3022980</v>
      </c>
      <c r="E32" s="54">
        <v>3257369</v>
      </c>
    </row>
    <row r="33" spans="1:5" ht="15.75" customHeight="1" thickBot="1" x14ac:dyDescent="0.4">
      <c r="A33" s="28" t="s">
        <v>51</v>
      </c>
      <c r="B33" s="29" t="s">
        <v>52</v>
      </c>
      <c r="C33" s="55">
        <v>60250</v>
      </c>
      <c r="D33" s="55">
        <v>4250</v>
      </c>
      <c r="E33" s="56">
        <v>370</v>
      </c>
    </row>
    <row r="34" spans="1:5" s="61" customFormat="1" ht="15.75" customHeight="1" thickBot="1" x14ac:dyDescent="0.4">
      <c r="A34" s="57"/>
      <c r="B34" s="58" t="s">
        <v>53</v>
      </c>
      <c r="C34" s="59">
        <f>C6-C24</f>
        <v>743134</v>
      </c>
      <c r="D34" s="59">
        <f>D6-D24</f>
        <v>959548</v>
      </c>
      <c r="E34" s="60">
        <f t="shared" ref="E34" si="0">E6-E24</f>
        <v>667934</v>
      </c>
    </row>
    <row r="35" spans="1:5" ht="15.75" customHeight="1" thickBot="1" x14ac:dyDescent="0.4">
      <c r="A35" s="11"/>
      <c r="B35" s="62" t="s">
        <v>54</v>
      </c>
      <c r="C35" s="59">
        <f>C36-C37+C38-C39+C40-C41+C42-C43+C44-C45+C46-C47</f>
        <v>-881134</v>
      </c>
      <c r="D35" s="59">
        <f>D36-D37+D38-D39+D40-D41+D42-D43+D44-D45+D46-D47</f>
        <v>-999247</v>
      </c>
      <c r="E35" s="60">
        <f>E36-E37+E38-E39+E40-E41+E42-E43+E44-E45+E46-E47</f>
        <v>-1426661</v>
      </c>
    </row>
    <row r="36" spans="1:5" ht="15.75" customHeight="1" x14ac:dyDescent="0.35">
      <c r="A36" s="15" t="s">
        <v>55</v>
      </c>
      <c r="B36" s="16" t="s">
        <v>56</v>
      </c>
      <c r="C36" s="36">
        <v>95000</v>
      </c>
      <c r="D36" s="36">
        <v>230000</v>
      </c>
      <c r="E36" s="37">
        <v>449432</v>
      </c>
    </row>
    <row r="37" spans="1:5" ht="15.75" customHeight="1" x14ac:dyDescent="0.35">
      <c r="A37" s="19" t="s">
        <v>57</v>
      </c>
      <c r="B37" s="20" t="s">
        <v>58</v>
      </c>
      <c r="C37" s="63">
        <v>1081314</v>
      </c>
      <c r="D37" s="26">
        <v>1716345</v>
      </c>
      <c r="E37" s="27">
        <v>576401</v>
      </c>
    </row>
    <row r="38" spans="1:5" ht="15.75" customHeight="1" x14ac:dyDescent="0.35">
      <c r="A38" s="19" t="s">
        <v>59</v>
      </c>
      <c r="B38" s="25" t="s">
        <v>60</v>
      </c>
      <c r="C38" s="26">
        <v>442180</v>
      </c>
      <c r="D38" s="26">
        <v>905945</v>
      </c>
      <c r="E38" s="27">
        <v>135267</v>
      </c>
    </row>
    <row r="39" spans="1:5" ht="15.75" customHeight="1" x14ac:dyDescent="0.35">
      <c r="A39" s="19" t="s">
        <v>61</v>
      </c>
      <c r="B39" s="25" t="s">
        <v>62</v>
      </c>
      <c r="C39" s="63">
        <v>132000</v>
      </c>
      <c r="D39" s="26">
        <v>168847</v>
      </c>
      <c r="E39" s="27">
        <v>1260207</v>
      </c>
    </row>
    <row r="40" spans="1:5" ht="15.75" customHeight="1" x14ac:dyDescent="0.35">
      <c r="A40" s="19" t="s">
        <v>63</v>
      </c>
      <c r="B40" s="20" t="s">
        <v>64</v>
      </c>
      <c r="C40" s="64"/>
      <c r="D40" s="64"/>
      <c r="E40" s="65"/>
    </row>
    <row r="41" spans="1:5" ht="15.75" customHeight="1" x14ac:dyDescent="0.35">
      <c r="A41" s="19" t="s">
        <v>65</v>
      </c>
      <c r="B41" s="20" t="s">
        <v>66</v>
      </c>
      <c r="C41" s="64"/>
      <c r="D41" s="64"/>
      <c r="E41" s="65"/>
    </row>
    <row r="42" spans="1:5" ht="15.75" customHeight="1" x14ac:dyDescent="0.35">
      <c r="A42" s="19" t="s">
        <v>67</v>
      </c>
      <c r="B42" s="25" t="s">
        <v>68</v>
      </c>
      <c r="C42" s="64"/>
      <c r="D42" s="64"/>
      <c r="E42" s="65"/>
    </row>
    <row r="43" spans="1:5" ht="15.75" customHeight="1" x14ac:dyDescent="0.35">
      <c r="A43" s="19" t="s">
        <v>69</v>
      </c>
      <c r="B43" s="25" t="s">
        <v>70</v>
      </c>
      <c r="C43" s="64"/>
      <c r="D43" s="64"/>
      <c r="E43" s="65"/>
    </row>
    <row r="44" spans="1:5" ht="15.75" customHeight="1" x14ac:dyDescent="0.35">
      <c r="A44" s="19" t="s">
        <v>71</v>
      </c>
      <c r="B44" s="20" t="s">
        <v>72</v>
      </c>
      <c r="C44" s="63"/>
      <c r="D44" s="63"/>
      <c r="E44" s="66"/>
    </row>
    <row r="45" spans="1:5" ht="15.75" customHeight="1" x14ac:dyDescent="0.35">
      <c r="A45" s="19" t="s">
        <v>73</v>
      </c>
      <c r="B45" s="20" t="s">
        <v>74</v>
      </c>
      <c r="C45" s="64"/>
      <c r="D45" s="64"/>
      <c r="E45" s="65"/>
    </row>
    <row r="46" spans="1:5" ht="15.75" customHeight="1" x14ac:dyDescent="0.35">
      <c r="A46" s="19" t="s">
        <v>75</v>
      </c>
      <c r="B46" s="20" t="s">
        <v>76</v>
      </c>
      <c r="C46" s="64"/>
      <c r="D46" s="64"/>
      <c r="E46" s="65"/>
    </row>
    <row r="47" spans="1:5" ht="15.75" customHeight="1" thickBot="1" x14ac:dyDescent="0.4">
      <c r="A47" s="28" t="s">
        <v>77</v>
      </c>
      <c r="B47" s="29" t="s">
        <v>78</v>
      </c>
      <c r="C47" s="40">
        <v>205000</v>
      </c>
      <c r="D47" s="40">
        <v>250000</v>
      </c>
      <c r="E47" s="41">
        <v>174752</v>
      </c>
    </row>
    <row r="48" spans="1:5" ht="27.75" customHeight="1" thickBot="1" x14ac:dyDescent="0.4">
      <c r="A48" s="11"/>
      <c r="B48" s="67" t="s">
        <v>79</v>
      </c>
      <c r="C48" s="59">
        <f>C34+C35</f>
        <v>-138000</v>
      </c>
      <c r="D48" s="59">
        <f>D34+D35</f>
        <v>-39699</v>
      </c>
      <c r="E48" s="60">
        <f>E34+E35</f>
        <v>-758727</v>
      </c>
    </row>
    <row r="49" spans="1:8" ht="15.75" customHeight="1" thickBot="1" x14ac:dyDescent="0.4">
      <c r="A49" s="11"/>
      <c r="B49" s="32" t="s">
        <v>80</v>
      </c>
      <c r="C49" s="59">
        <f>C50+C51</f>
        <v>220000</v>
      </c>
      <c r="D49" s="59">
        <f>D50+D51</f>
        <v>188000</v>
      </c>
      <c r="E49" s="60">
        <f>E50+E51</f>
        <v>634920.15999999992</v>
      </c>
    </row>
    <row r="50" spans="1:8" ht="15.75" customHeight="1" x14ac:dyDescent="0.35">
      <c r="A50" s="15" t="s">
        <v>81</v>
      </c>
      <c r="B50" s="16" t="s">
        <v>82</v>
      </c>
      <c r="C50" s="68">
        <v>750000</v>
      </c>
      <c r="D50" s="68">
        <v>693000</v>
      </c>
      <c r="E50" s="69">
        <v>1050000</v>
      </c>
    </row>
    <row r="51" spans="1:8" ht="15.75" customHeight="1" x14ac:dyDescent="0.35">
      <c r="A51" s="19" t="s">
        <v>83</v>
      </c>
      <c r="B51" s="20" t="s">
        <v>84</v>
      </c>
      <c r="C51" s="26">
        <v>-530000</v>
      </c>
      <c r="D51" s="26">
        <v>-505000</v>
      </c>
      <c r="E51" s="27">
        <v>-415079.84</v>
      </c>
    </row>
    <row r="52" spans="1:8" ht="27" customHeight="1" thickBot="1" x14ac:dyDescent="0.4">
      <c r="A52" s="70" t="s">
        <v>85</v>
      </c>
      <c r="B52" s="71" t="s">
        <v>86</v>
      </c>
      <c r="C52" s="72"/>
      <c r="D52" s="72">
        <v>-55608</v>
      </c>
      <c r="E52" s="73"/>
    </row>
    <row r="53" spans="1:8" ht="22.5" customHeight="1" thickBot="1" x14ac:dyDescent="0.4">
      <c r="A53" s="74"/>
      <c r="B53" s="75" t="s">
        <v>87</v>
      </c>
      <c r="C53" s="72">
        <v>-82000</v>
      </c>
      <c r="D53" s="72">
        <v>-203909</v>
      </c>
      <c r="E53" s="76">
        <v>123807</v>
      </c>
    </row>
    <row r="54" spans="1:8" ht="15.75" customHeight="1" thickBot="1" x14ac:dyDescent="0.4">
      <c r="A54" s="77"/>
      <c r="B54" s="78"/>
      <c r="C54" s="79">
        <f>C48+C49-C52+C53</f>
        <v>0</v>
      </c>
      <c r="D54" s="79">
        <f>D48+D49-D52+D53</f>
        <v>0</v>
      </c>
      <c r="E54" s="80">
        <f>E48+E49-E52+E53</f>
        <v>0.15999999991618097</v>
      </c>
    </row>
    <row r="55" spans="1:8" ht="48.65" customHeight="1" thickBot="1" x14ac:dyDescent="0.4">
      <c r="A55" s="74"/>
      <c r="B55" s="81" t="s">
        <v>88</v>
      </c>
      <c r="C55" s="51">
        <f>C56+C63+C65+C69+C86+C93+C100+C107+C125+C138</f>
        <v>12694844</v>
      </c>
      <c r="D55" s="51">
        <f>D56+D63+D65+D69+D86+D93+D100+D107+D125+D138</f>
        <v>12917942</v>
      </c>
      <c r="E55" s="14">
        <f>E56+E63+E65+E69+E86+E93+E100+E107+E125+E138</f>
        <v>12401891</v>
      </c>
      <c r="F55" s="82"/>
      <c r="G55" s="82"/>
      <c r="H55" s="82"/>
    </row>
    <row r="56" spans="1:8" ht="15.75" customHeight="1" x14ac:dyDescent="0.35">
      <c r="A56" s="83" t="s">
        <v>89</v>
      </c>
      <c r="B56" s="84" t="s">
        <v>90</v>
      </c>
      <c r="C56" s="85">
        <f>SUM(C57:C62)</f>
        <v>1295995</v>
      </c>
      <c r="D56" s="85">
        <f>SUM(D57:D62)</f>
        <v>1270680</v>
      </c>
      <c r="E56" s="86">
        <f>SUM(E57:E62)</f>
        <v>1160156</v>
      </c>
      <c r="F56" s="82"/>
      <c r="G56" s="82"/>
      <c r="H56" s="82"/>
    </row>
    <row r="57" spans="1:8" ht="15.75" customHeight="1" x14ac:dyDescent="0.35">
      <c r="A57" s="19" t="s">
        <v>91</v>
      </c>
      <c r="B57" s="20" t="s">
        <v>92</v>
      </c>
      <c r="C57" s="26">
        <v>94410</v>
      </c>
      <c r="D57" s="26">
        <v>91000</v>
      </c>
      <c r="E57" s="27">
        <v>72958</v>
      </c>
    </row>
    <row r="58" spans="1:8" ht="15.75" customHeight="1" x14ac:dyDescent="0.35">
      <c r="A58" s="19" t="s">
        <v>93</v>
      </c>
      <c r="B58" s="25" t="s">
        <v>94</v>
      </c>
      <c r="C58" s="26">
        <v>810185</v>
      </c>
      <c r="D58" s="26">
        <v>792250</v>
      </c>
      <c r="E58" s="27">
        <v>723962</v>
      </c>
    </row>
    <row r="59" spans="1:8" ht="15.75" customHeight="1" x14ac:dyDescent="0.35">
      <c r="A59" s="19" t="s">
        <v>95</v>
      </c>
      <c r="B59" s="25" t="s">
        <v>96</v>
      </c>
      <c r="C59" s="26">
        <v>60000</v>
      </c>
      <c r="D59" s="26">
        <v>4000</v>
      </c>
      <c r="E59" s="27"/>
    </row>
    <row r="60" spans="1:8" ht="15.75" customHeight="1" x14ac:dyDescent="0.35">
      <c r="A60" s="19" t="s">
        <v>97</v>
      </c>
      <c r="B60" s="25" t="s">
        <v>98</v>
      </c>
      <c r="C60" s="26">
        <v>118400</v>
      </c>
      <c r="D60" s="26">
        <v>125430</v>
      </c>
      <c r="E60" s="27">
        <v>177539</v>
      </c>
    </row>
    <row r="61" spans="1:8" s="61" customFormat="1" ht="15.75" customHeight="1" x14ac:dyDescent="0.35">
      <c r="A61" s="87" t="s">
        <v>99</v>
      </c>
      <c r="B61" s="88" t="s">
        <v>100</v>
      </c>
      <c r="C61" s="63">
        <v>205000</v>
      </c>
      <c r="D61" s="63">
        <v>250000</v>
      </c>
      <c r="E61" s="66">
        <v>174752</v>
      </c>
    </row>
    <row r="62" spans="1:8" ht="15.75" customHeight="1" x14ac:dyDescent="0.35">
      <c r="A62" s="19"/>
      <c r="B62" s="89" t="s">
        <v>101</v>
      </c>
      <c r="C62" s="26">
        <v>8000</v>
      </c>
      <c r="D62" s="26">
        <v>8000</v>
      </c>
      <c r="E62" s="27">
        <v>10945</v>
      </c>
    </row>
    <row r="63" spans="1:8" ht="15.75" customHeight="1" x14ac:dyDescent="0.35">
      <c r="A63" s="90" t="s">
        <v>102</v>
      </c>
      <c r="B63" s="91" t="s">
        <v>103</v>
      </c>
      <c r="C63" s="92">
        <f>C64</f>
        <v>0</v>
      </c>
      <c r="D63" s="92">
        <f>D64</f>
        <v>0</v>
      </c>
      <c r="E63" s="93">
        <f>E64</f>
        <v>0</v>
      </c>
    </row>
    <row r="64" spans="1:8" ht="15.75" customHeight="1" x14ac:dyDescent="0.35">
      <c r="A64" s="19" t="s">
        <v>104</v>
      </c>
      <c r="B64" s="20" t="s">
        <v>105</v>
      </c>
      <c r="C64" s="63"/>
      <c r="D64" s="63"/>
      <c r="E64" s="65"/>
    </row>
    <row r="65" spans="1:5" ht="15.75" customHeight="1" x14ac:dyDescent="0.35">
      <c r="A65" s="90" t="s">
        <v>106</v>
      </c>
      <c r="B65" s="91" t="s">
        <v>107</v>
      </c>
      <c r="C65" s="94">
        <f>SUM(C66:C68)</f>
        <v>26850</v>
      </c>
      <c r="D65" s="94">
        <f>SUM(D66:D68)</f>
        <v>26350</v>
      </c>
      <c r="E65" s="95">
        <f>SUM(E66:E68)</f>
        <v>25113</v>
      </c>
    </row>
    <row r="66" spans="1:5" ht="15.75" customHeight="1" x14ac:dyDescent="0.35">
      <c r="A66" s="19" t="s">
        <v>108</v>
      </c>
      <c r="B66" s="20" t="s">
        <v>109</v>
      </c>
      <c r="C66" s="26">
        <v>950</v>
      </c>
      <c r="D66" s="26">
        <v>950</v>
      </c>
      <c r="E66" s="27">
        <v>189</v>
      </c>
    </row>
    <row r="67" spans="1:5" ht="15.75" customHeight="1" x14ac:dyDescent="0.35">
      <c r="A67" s="19" t="s">
        <v>110</v>
      </c>
      <c r="B67" s="20" t="s">
        <v>111</v>
      </c>
      <c r="C67" s="26">
        <v>25900</v>
      </c>
      <c r="D67" s="26">
        <v>25400</v>
      </c>
      <c r="E67" s="27">
        <v>24924</v>
      </c>
    </row>
    <row r="68" spans="1:5" ht="15.75" customHeight="1" x14ac:dyDescent="0.35">
      <c r="A68" s="19"/>
      <c r="B68" s="20" t="s">
        <v>112</v>
      </c>
      <c r="C68" s="26"/>
      <c r="D68" s="26"/>
      <c r="E68" s="27"/>
    </row>
    <row r="69" spans="1:5" ht="15.75" customHeight="1" x14ac:dyDescent="0.35">
      <c r="A69" s="90" t="s">
        <v>113</v>
      </c>
      <c r="B69" s="91" t="s">
        <v>114</v>
      </c>
      <c r="C69" s="94">
        <f>SUM(C70:C85)</f>
        <v>937328</v>
      </c>
      <c r="D69" s="94">
        <f>SUM(D70:D85)</f>
        <v>920854</v>
      </c>
      <c r="E69" s="95">
        <f>SUM(E70:E85)</f>
        <v>1261663</v>
      </c>
    </row>
    <row r="70" spans="1:5" ht="15.75" customHeight="1" x14ac:dyDescent="0.35">
      <c r="A70" s="19" t="s">
        <v>115</v>
      </c>
      <c r="B70" s="96" t="s">
        <v>116</v>
      </c>
      <c r="C70" s="64"/>
      <c r="D70" s="64"/>
      <c r="E70" s="65"/>
    </row>
    <row r="71" spans="1:5" ht="15.75" customHeight="1" x14ac:dyDescent="0.35">
      <c r="A71" s="19" t="s">
        <v>117</v>
      </c>
      <c r="B71" s="96" t="s">
        <v>118</v>
      </c>
      <c r="C71" s="26"/>
      <c r="D71" s="26"/>
      <c r="E71" s="27"/>
    </row>
    <row r="72" spans="1:5" ht="15.75" customHeight="1" x14ac:dyDescent="0.35">
      <c r="A72" s="19" t="s">
        <v>119</v>
      </c>
      <c r="B72" s="96" t="s">
        <v>120</v>
      </c>
      <c r="C72" s="97"/>
      <c r="D72" s="97"/>
      <c r="E72" s="98"/>
    </row>
    <row r="73" spans="1:5" ht="15.75" customHeight="1" x14ac:dyDescent="0.35">
      <c r="A73" s="19" t="s">
        <v>121</v>
      </c>
      <c r="B73" s="96" t="s">
        <v>122</v>
      </c>
      <c r="C73" s="97"/>
      <c r="D73" s="97"/>
      <c r="E73" s="98"/>
    </row>
    <row r="74" spans="1:5" ht="15.75" customHeight="1" x14ac:dyDescent="0.35">
      <c r="A74" s="19" t="s">
        <v>123</v>
      </c>
      <c r="B74" s="99" t="s">
        <v>124</v>
      </c>
      <c r="C74" s="26">
        <v>12000</v>
      </c>
      <c r="D74" s="26">
        <v>12000</v>
      </c>
      <c r="E74" s="27">
        <v>11130</v>
      </c>
    </row>
    <row r="75" spans="1:5" ht="15.75" customHeight="1" x14ac:dyDescent="0.35">
      <c r="A75" s="19" t="s">
        <v>125</v>
      </c>
      <c r="B75" s="99" t="s">
        <v>126</v>
      </c>
      <c r="C75" s="26">
        <v>23750</v>
      </c>
      <c r="D75" s="26">
        <v>23550</v>
      </c>
      <c r="E75" s="27">
        <v>28234</v>
      </c>
    </row>
    <row r="76" spans="1:5" ht="15.75" customHeight="1" x14ac:dyDescent="0.35">
      <c r="A76" s="19" t="s">
        <v>127</v>
      </c>
      <c r="B76" s="100" t="s">
        <v>128</v>
      </c>
      <c r="C76" s="26">
        <v>254305</v>
      </c>
      <c r="D76" s="26">
        <v>247700</v>
      </c>
      <c r="E76" s="27">
        <v>158837</v>
      </c>
    </row>
    <row r="77" spans="1:5" ht="15.75" customHeight="1" x14ac:dyDescent="0.35">
      <c r="A77" s="19" t="s">
        <v>129</v>
      </c>
      <c r="B77" s="99" t="s">
        <v>130</v>
      </c>
      <c r="C77" s="26"/>
      <c r="D77" s="26"/>
      <c r="E77" s="27"/>
    </row>
    <row r="78" spans="1:5" ht="15.75" customHeight="1" x14ac:dyDescent="0.35">
      <c r="A78" s="19" t="s">
        <v>131</v>
      </c>
      <c r="B78" s="99" t="s">
        <v>132</v>
      </c>
      <c r="C78" s="97"/>
      <c r="D78" s="97"/>
      <c r="E78" s="98"/>
    </row>
    <row r="79" spans="1:5" ht="15.75" customHeight="1" x14ac:dyDescent="0.35">
      <c r="A79" s="19" t="s">
        <v>133</v>
      </c>
      <c r="B79" s="99" t="s">
        <v>134</v>
      </c>
      <c r="C79" s="97"/>
      <c r="D79" s="97"/>
      <c r="E79" s="98"/>
    </row>
    <row r="80" spans="1:5" ht="15.75" customHeight="1" x14ac:dyDescent="0.35">
      <c r="A80" s="19" t="s">
        <v>135</v>
      </c>
      <c r="B80" s="99" t="s">
        <v>136</v>
      </c>
      <c r="C80" s="97"/>
      <c r="D80" s="97"/>
      <c r="E80" s="98"/>
    </row>
    <row r="81" spans="1:5" ht="15.75" customHeight="1" x14ac:dyDescent="0.35">
      <c r="A81" s="19" t="s">
        <v>137</v>
      </c>
      <c r="B81" s="99" t="s">
        <v>138</v>
      </c>
      <c r="C81" s="26">
        <v>12220</v>
      </c>
      <c r="D81" s="26">
        <v>19970</v>
      </c>
      <c r="E81" s="27">
        <v>18357</v>
      </c>
    </row>
    <row r="82" spans="1:5" ht="15.75" customHeight="1" x14ac:dyDescent="0.35">
      <c r="A82" s="19" t="s">
        <v>139</v>
      </c>
      <c r="B82" s="99" t="s">
        <v>140</v>
      </c>
      <c r="C82" s="26">
        <v>1200</v>
      </c>
      <c r="D82" s="26">
        <v>1200</v>
      </c>
      <c r="E82" s="27">
        <v>537</v>
      </c>
    </row>
    <row r="83" spans="1:5" ht="15.75" customHeight="1" x14ac:dyDescent="0.35">
      <c r="A83" s="19" t="s">
        <v>141</v>
      </c>
      <c r="B83" s="99" t="s">
        <v>142</v>
      </c>
      <c r="C83" s="26">
        <v>436314</v>
      </c>
      <c r="D83" s="26">
        <v>424792</v>
      </c>
      <c r="E83" s="27">
        <v>873737</v>
      </c>
    </row>
    <row r="84" spans="1:5" ht="15.75" customHeight="1" x14ac:dyDescent="0.35">
      <c r="A84" s="19" t="s">
        <v>143</v>
      </c>
      <c r="B84" s="96" t="s">
        <v>144</v>
      </c>
      <c r="C84" s="26">
        <v>197539</v>
      </c>
      <c r="D84" s="26">
        <v>191642</v>
      </c>
      <c r="E84" s="27">
        <v>170831</v>
      </c>
    </row>
    <row r="85" spans="1:5" ht="15.75" customHeight="1" x14ac:dyDescent="0.35">
      <c r="A85" s="19"/>
      <c r="B85" s="99" t="s">
        <v>145</v>
      </c>
      <c r="C85" s="26"/>
      <c r="D85" s="26"/>
      <c r="E85" s="27"/>
    </row>
    <row r="86" spans="1:5" ht="15.75" customHeight="1" x14ac:dyDescent="0.35">
      <c r="A86" s="90" t="s">
        <v>146</v>
      </c>
      <c r="B86" s="91" t="s">
        <v>147</v>
      </c>
      <c r="C86" s="94">
        <f>SUM(C87:C92)</f>
        <v>988484</v>
      </c>
      <c r="D86" s="94">
        <f>SUM(D87:D92)</f>
        <v>729803</v>
      </c>
      <c r="E86" s="95">
        <f>SUM(E87:E92)</f>
        <v>796858</v>
      </c>
    </row>
    <row r="87" spans="1:5" ht="15.75" customHeight="1" x14ac:dyDescent="0.35">
      <c r="A87" s="19" t="s">
        <v>148</v>
      </c>
      <c r="B87" s="99" t="s">
        <v>149</v>
      </c>
      <c r="C87" s="26">
        <v>13100</v>
      </c>
      <c r="D87" s="26">
        <v>24653</v>
      </c>
      <c r="E87" s="27">
        <v>109782</v>
      </c>
    </row>
    <row r="88" spans="1:5" ht="15.75" customHeight="1" x14ac:dyDescent="0.35">
      <c r="A88" s="19" t="s">
        <v>150</v>
      </c>
      <c r="B88" s="99" t="s">
        <v>151</v>
      </c>
      <c r="C88" s="26">
        <v>210500</v>
      </c>
      <c r="D88" s="26">
        <v>210500</v>
      </c>
      <c r="E88" s="27">
        <v>339361</v>
      </c>
    </row>
    <row r="89" spans="1:5" ht="15.75" customHeight="1" x14ac:dyDescent="0.35">
      <c r="A89" s="19" t="s">
        <v>152</v>
      </c>
      <c r="B89" s="99" t="s">
        <v>153</v>
      </c>
      <c r="C89" s="26">
        <v>30150</v>
      </c>
      <c r="D89" s="26">
        <v>30150</v>
      </c>
      <c r="E89" s="27">
        <v>30752</v>
      </c>
    </row>
    <row r="90" spans="1:5" ht="15.75" customHeight="1" x14ac:dyDescent="0.35">
      <c r="A90" s="19" t="s">
        <v>154</v>
      </c>
      <c r="B90" s="99" t="s">
        <v>155</v>
      </c>
      <c r="C90" s="26">
        <v>0</v>
      </c>
      <c r="D90" s="26">
        <v>1200</v>
      </c>
      <c r="E90" s="27">
        <v>24510</v>
      </c>
    </row>
    <row r="91" spans="1:5" ht="15.75" customHeight="1" x14ac:dyDescent="0.35">
      <c r="A91" s="19" t="s">
        <v>156</v>
      </c>
      <c r="B91" s="96" t="s">
        <v>157</v>
      </c>
      <c r="C91" s="26">
        <v>734734</v>
      </c>
      <c r="D91" s="26">
        <v>463300</v>
      </c>
      <c r="E91" s="27">
        <v>292453</v>
      </c>
    </row>
    <row r="92" spans="1:5" ht="15.75" customHeight="1" x14ac:dyDescent="0.35">
      <c r="A92" s="19"/>
      <c r="B92" s="99" t="s">
        <v>158</v>
      </c>
      <c r="C92" s="26"/>
      <c r="D92" s="26"/>
      <c r="E92" s="27"/>
    </row>
    <row r="93" spans="1:5" ht="15.75" customHeight="1" x14ac:dyDescent="0.35">
      <c r="A93" s="90" t="s">
        <v>159</v>
      </c>
      <c r="B93" s="101" t="s">
        <v>160</v>
      </c>
      <c r="C93" s="94">
        <f>SUM(C94:C99)</f>
        <v>185566</v>
      </c>
      <c r="D93" s="94">
        <f>SUM(D94:D99)</f>
        <v>184541</v>
      </c>
      <c r="E93" s="95">
        <f>SUM(E94:E99)</f>
        <v>277127</v>
      </c>
    </row>
    <row r="94" spans="1:5" ht="15.75" customHeight="1" x14ac:dyDescent="0.35">
      <c r="A94" s="19" t="s">
        <v>161</v>
      </c>
      <c r="B94" s="96" t="s">
        <v>162</v>
      </c>
      <c r="C94" s="26">
        <v>46700</v>
      </c>
      <c r="D94" s="26">
        <v>46100</v>
      </c>
      <c r="E94" s="27">
        <v>136437</v>
      </c>
    </row>
    <row r="95" spans="1:5" ht="15.75" customHeight="1" x14ac:dyDescent="0.35">
      <c r="A95" s="19" t="s">
        <v>163</v>
      </c>
      <c r="B95" s="96" t="s">
        <v>164</v>
      </c>
      <c r="C95" s="26"/>
      <c r="D95" s="26"/>
      <c r="E95" s="27"/>
    </row>
    <row r="96" spans="1:5" ht="15.75" customHeight="1" x14ac:dyDescent="0.35">
      <c r="A96" s="19" t="s">
        <v>165</v>
      </c>
      <c r="B96" s="96" t="s">
        <v>166</v>
      </c>
      <c r="C96" s="26">
        <v>18000</v>
      </c>
      <c r="D96" s="26">
        <v>24000</v>
      </c>
      <c r="E96" s="27">
        <v>37818</v>
      </c>
    </row>
    <row r="97" spans="1:5" ht="15.75" customHeight="1" x14ac:dyDescent="0.35">
      <c r="A97" s="19" t="s">
        <v>167</v>
      </c>
      <c r="B97" s="96" t="s">
        <v>168</v>
      </c>
      <c r="C97" s="26">
        <v>58000</v>
      </c>
      <c r="D97" s="26">
        <v>58000</v>
      </c>
      <c r="E97" s="27">
        <v>52507</v>
      </c>
    </row>
    <row r="98" spans="1:5" ht="15.75" customHeight="1" x14ac:dyDescent="0.35">
      <c r="A98" s="19" t="s">
        <v>169</v>
      </c>
      <c r="B98" s="96" t="s">
        <v>170</v>
      </c>
      <c r="C98" s="26">
        <v>62866</v>
      </c>
      <c r="D98" s="26">
        <v>56441</v>
      </c>
      <c r="E98" s="27">
        <v>50365</v>
      </c>
    </row>
    <row r="99" spans="1:5" ht="15.75" customHeight="1" x14ac:dyDescent="0.35">
      <c r="A99" s="19"/>
      <c r="B99" s="96" t="s">
        <v>171</v>
      </c>
      <c r="C99" s="26"/>
      <c r="D99" s="26"/>
      <c r="E99" s="27"/>
    </row>
    <row r="100" spans="1:5" ht="15.75" customHeight="1" x14ac:dyDescent="0.35">
      <c r="A100" s="90" t="s">
        <v>172</v>
      </c>
      <c r="B100" s="91" t="s">
        <v>173</v>
      </c>
      <c r="C100" s="94">
        <f>SUM(C101:C106)</f>
        <v>0</v>
      </c>
      <c r="D100" s="94">
        <f>SUM(D101:D106)</f>
        <v>52000</v>
      </c>
      <c r="E100" s="95">
        <f>SUM(E101:E106)</f>
        <v>576261</v>
      </c>
    </row>
    <row r="101" spans="1:5" ht="15.75" customHeight="1" x14ac:dyDescent="0.35">
      <c r="A101" s="19" t="s">
        <v>174</v>
      </c>
      <c r="B101" s="102" t="s">
        <v>175</v>
      </c>
      <c r="C101" s="97"/>
      <c r="D101" s="97"/>
      <c r="E101" s="98"/>
    </row>
    <row r="102" spans="1:5" ht="15.75" customHeight="1" x14ac:dyDescent="0.35">
      <c r="A102" s="19" t="s">
        <v>176</v>
      </c>
      <c r="B102" s="102" t="s">
        <v>177</v>
      </c>
      <c r="C102" s="97"/>
      <c r="D102" s="97"/>
      <c r="E102" s="98"/>
    </row>
    <row r="103" spans="1:5" ht="15.75" customHeight="1" x14ac:dyDescent="0.35">
      <c r="A103" s="19" t="s">
        <v>178</v>
      </c>
      <c r="B103" s="102" t="s">
        <v>179</v>
      </c>
      <c r="C103" s="97"/>
      <c r="D103" s="97"/>
      <c r="E103" s="98"/>
    </row>
    <row r="104" spans="1:5" ht="15.75" customHeight="1" x14ac:dyDescent="0.35">
      <c r="A104" s="19" t="s">
        <v>180</v>
      </c>
      <c r="B104" s="102" t="s">
        <v>181</v>
      </c>
      <c r="C104" s="97"/>
      <c r="D104" s="97"/>
      <c r="E104" s="98"/>
    </row>
    <row r="105" spans="1:5" ht="15.75" customHeight="1" x14ac:dyDescent="0.35">
      <c r="A105" s="19" t="s">
        <v>182</v>
      </c>
      <c r="B105" s="103" t="s">
        <v>183</v>
      </c>
      <c r="C105" s="97">
        <v>0</v>
      </c>
      <c r="D105" s="97">
        <v>52000</v>
      </c>
      <c r="E105" s="98">
        <v>576261</v>
      </c>
    </row>
    <row r="106" spans="1:5" ht="15.75" customHeight="1" x14ac:dyDescent="0.35">
      <c r="A106" s="19"/>
      <c r="B106" s="103" t="s">
        <v>184</v>
      </c>
      <c r="C106" s="26"/>
      <c r="D106" s="26"/>
      <c r="E106" s="27"/>
    </row>
    <row r="107" spans="1:5" ht="15.75" customHeight="1" x14ac:dyDescent="0.35">
      <c r="A107" s="90" t="s">
        <v>185</v>
      </c>
      <c r="B107" s="101" t="s">
        <v>186</v>
      </c>
      <c r="C107" s="94">
        <f>SUM(C108:C124)</f>
        <v>1432495</v>
      </c>
      <c r="D107" s="94">
        <f>SUM(D108:D124)</f>
        <v>1234082</v>
      </c>
      <c r="E107" s="95">
        <f>SUM(E108:E124)</f>
        <v>1155648</v>
      </c>
    </row>
    <row r="108" spans="1:5" ht="15.75" customHeight="1" x14ac:dyDescent="0.35">
      <c r="A108" s="19" t="s">
        <v>187</v>
      </c>
      <c r="B108" s="104" t="s">
        <v>188</v>
      </c>
      <c r="C108" s="26">
        <v>194232</v>
      </c>
      <c r="D108" s="26">
        <v>192270</v>
      </c>
      <c r="E108" s="27">
        <v>128421</v>
      </c>
    </row>
    <row r="109" spans="1:5" ht="15.75" customHeight="1" x14ac:dyDescent="0.35">
      <c r="A109" s="19" t="s">
        <v>189</v>
      </c>
      <c r="B109" s="99" t="s">
        <v>190</v>
      </c>
      <c r="C109" s="26">
        <v>3770</v>
      </c>
      <c r="D109" s="26">
        <v>2840</v>
      </c>
      <c r="E109" s="27">
        <v>4459</v>
      </c>
    </row>
    <row r="110" spans="1:5" ht="15.75" customHeight="1" x14ac:dyDescent="0.35">
      <c r="A110" s="19" t="s">
        <v>191</v>
      </c>
      <c r="B110" s="99" t="s">
        <v>192</v>
      </c>
      <c r="C110" s="26">
        <v>329673</v>
      </c>
      <c r="D110" s="26">
        <v>271014</v>
      </c>
      <c r="E110" s="27">
        <v>202709</v>
      </c>
    </row>
    <row r="111" spans="1:5" ht="15.75" customHeight="1" x14ac:dyDescent="0.35">
      <c r="A111" s="19" t="s">
        <v>193</v>
      </c>
      <c r="B111" s="99" t="s">
        <v>194</v>
      </c>
      <c r="C111" s="26">
        <v>28000</v>
      </c>
      <c r="D111" s="26">
        <v>26000</v>
      </c>
      <c r="E111" s="27">
        <v>30066</v>
      </c>
    </row>
    <row r="112" spans="1:5" ht="15.75" customHeight="1" x14ac:dyDescent="0.35">
      <c r="A112" s="19" t="s">
        <v>195</v>
      </c>
      <c r="B112" s="99" t="s">
        <v>196</v>
      </c>
      <c r="C112" s="26">
        <v>255944</v>
      </c>
      <c r="D112" s="26">
        <v>186961</v>
      </c>
      <c r="E112" s="27">
        <v>174487</v>
      </c>
    </row>
    <row r="113" spans="1:5" ht="15.75" customHeight="1" x14ac:dyDescent="0.35">
      <c r="A113" s="19" t="s">
        <v>197</v>
      </c>
      <c r="B113" s="99" t="s">
        <v>198</v>
      </c>
      <c r="C113" s="26">
        <v>388707</v>
      </c>
      <c r="D113" s="26">
        <v>363781</v>
      </c>
      <c r="E113" s="27">
        <v>452765</v>
      </c>
    </row>
    <row r="114" spans="1:5" ht="15.75" customHeight="1" x14ac:dyDescent="0.35">
      <c r="A114" s="19" t="s">
        <v>199</v>
      </c>
      <c r="B114" s="99" t="s">
        <v>200</v>
      </c>
      <c r="C114" s="26">
        <v>38190</v>
      </c>
      <c r="D114" s="26">
        <v>27701</v>
      </c>
      <c r="E114" s="27">
        <v>26481</v>
      </c>
    </row>
    <row r="115" spans="1:5" ht="15.75" customHeight="1" x14ac:dyDescent="0.35">
      <c r="A115" s="19" t="s">
        <v>201</v>
      </c>
      <c r="B115" s="99" t="s">
        <v>202</v>
      </c>
      <c r="C115" s="26"/>
      <c r="D115" s="26"/>
      <c r="E115" s="27"/>
    </row>
    <row r="116" spans="1:5" ht="15.75" customHeight="1" x14ac:dyDescent="0.35">
      <c r="A116" s="19" t="s">
        <v>203</v>
      </c>
      <c r="B116" s="99" t="s">
        <v>204</v>
      </c>
      <c r="C116" s="26">
        <v>19359</v>
      </c>
      <c r="D116" s="26">
        <v>13459</v>
      </c>
      <c r="E116" s="27">
        <v>12118</v>
      </c>
    </row>
    <row r="117" spans="1:5" ht="15.75" customHeight="1" x14ac:dyDescent="0.35">
      <c r="A117" s="19" t="s">
        <v>205</v>
      </c>
      <c r="B117" s="99" t="s">
        <v>206</v>
      </c>
      <c r="C117" s="26"/>
      <c r="D117" s="26"/>
      <c r="E117" s="27"/>
    </row>
    <row r="118" spans="1:5" ht="15.75" customHeight="1" x14ac:dyDescent="0.35">
      <c r="A118" s="19" t="s">
        <v>207</v>
      </c>
      <c r="B118" s="99" t="s">
        <v>208</v>
      </c>
      <c r="C118" s="26"/>
      <c r="D118" s="26"/>
      <c r="E118" s="27"/>
    </row>
    <row r="119" spans="1:5" ht="15.75" customHeight="1" x14ac:dyDescent="0.35">
      <c r="A119" s="19" t="s">
        <v>209</v>
      </c>
      <c r="B119" s="99" t="s">
        <v>210</v>
      </c>
      <c r="C119" s="26"/>
      <c r="D119" s="26"/>
      <c r="E119" s="27"/>
    </row>
    <row r="120" spans="1:5" ht="15.75" customHeight="1" x14ac:dyDescent="0.35">
      <c r="A120" s="19" t="s">
        <v>211</v>
      </c>
      <c r="B120" s="99" t="s">
        <v>212</v>
      </c>
      <c r="C120" s="26"/>
      <c r="D120" s="26"/>
      <c r="E120" s="27"/>
    </row>
    <row r="121" spans="1:5" ht="15.75" customHeight="1" x14ac:dyDescent="0.35">
      <c r="A121" s="19" t="s">
        <v>213</v>
      </c>
      <c r="B121" s="96" t="s">
        <v>214</v>
      </c>
      <c r="C121" s="26">
        <v>30000</v>
      </c>
      <c r="D121" s="26">
        <v>30000</v>
      </c>
      <c r="E121" s="27">
        <v>34433</v>
      </c>
    </row>
    <row r="122" spans="1:5" ht="15.75" customHeight="1" x14ac:dyDescent="0.35">
      <c r="A122" s="19" t="s">
        <v>215</v>
      </c>
      <c r="B122" s="96" t="s">
        <v>216</v>
      </c>
      <c r="C122" s="26">
        <v>40120</v>
      </c>
      <c r="D122" s="26">
        <v>37120</v>
      </c>
      <c r="E122" s="27">
        <v>37166</v>
      </c>
    </row>
    <row r="123" spans="1:5" ht="15.75" customHeight="1" x14ac:dyDescent="0.35">
      <c r="A123" s="19" t="s">
        <v>217</v>
      </c>
      <c r="B123" s="96" t="s">
        <v>218</v>
      </c>
      <c r="C123" s="26">
        <v>104500</v>
      </c>
      <c r="D123" s="26">
        <v>82936</v>
      </c>
      <c r="E123" s="27">
        <v>52543</v>
      </c>
    </row>
    <row r="124" spans="1:5" ht="15.75" customHeight="1" x14ac:dyDescent="0.35">
      <c r="A124" s="19"/>
      <c r="B124" s="99"/>
      <c r="C124" s="26"/>
      <c r="D124" s="26"/>
      <c r="E124" s="27"/>
    </row>
    <row r="125" spans="1:5" ht="15.75" customHeight="1" x14ac:dyDescent="0.35">
      <c r="A125" s="90" t="s">
        <v>219</v>
      </c>
      <c r="B125" s="91" t="s">
        <v>220</v>
      </c>
      <c r="C125" s="94">
        <f>SUM(C126:C137)</f>
        <v>6054140</v>
      </c>
      <c r="D125" s="94">
        <f>SUM(D126:D137)</f>
        <v>6765613</v>
      </c>
      <c r="E125" s="95">
        <f>SUM(E126:E137)</f>
        <v>5603579</v>
      </c>
    </row>
    <row r="126" spans="1:5" ht="15.75" customHeight="1" x14ac:dyDescent="0.35">
      <c r="A126" s="19" t="s">
        <v>221</v>
      </c>
      <c r="B126" s="96" t="s">
        <v>222</v>
      </c>
      <c r="C126" s="26">
        <v>2114286</v>
      </c>
      <c r="D126" s="26">
        <v>1905052</v>
      </c>
      <c r="E126" s="27">
        <v>1750790</v>
      </c>
    </row>
    <row r="127" spans="1:5" ht="15.75" customHeight="1" x14ac:dyDescent="0.35">
      <c r="A127" s="105" t="s">
        <v>223</v>
      </c>
      <c r="B127" s="106" t="s">
        <v>224</v>
      </c>
      <c r="C127" s="26">
        <v>3289644</v>
      </c>
      <c r="D127" s="26">
        <v>4219650</v>
      </c>
      <c r="E127" s="27">
        <v>3304813</v>
      </c>
    </row>
    <row r="128" spans="1:5" ht="15.75" customHeight="1" x14ac:dyDescent="0.35">
      <c r="A128" s="105" t="s">
        <v>225</v>
      </c>
      <c r="B128" s="96" t="s">
        <v>226</v>
      </c>
      <c r="C128" s="26"/>
      <c r="D128" s="26"/>
      <c r="E128" s="27"/>
    </row>
    <row r="129" spans="1:5" ht="15.75" customHeight="1" x14ac:dyDescent="0.35">
      <c r="A129" s="19" t="s">
        <v>227</v>
      </c>
      <c r="B129" s="96" t="s">
        <v>228</v>
      </c>
      <c r="C129" s="26"/>
      <c r="D129" s="26"/>
      <c r="E129" s="27"/>
    </row>
    <row r="130" spans="1:5" ht="15.75" customHeight="1" x14ac:dyDescent="0.35">
      <c r="A130" s="19" t="s">
        <v>229</v>
      </c>
      <c r="B130" s="96" t="s">
        <v>230</v>
      </c>
      <c r="C130" s="26"/>
      <c r="D130" s="26"/>
      <c r="E130" s="27"/>
    </row>
    <row r="131" spans="1:5" ht="15.75" customHeight="1" x14ac:dyDescent="0.35">
      <c r="A131" s="19" t="s">
        <v>231</v>
      </c>
      <c r="B131" s="96" t="s">
        <v>232</v>
      </c>
      <c r="C131" s="26">
        <v>441910</v>
      </c>
      <c r="D131" s="26">
        <v>437411</v>
      </c>
      <c r="E131" s="27">
        <v>352839</v>
      </c>
    </row>
    <row r="132" spans="1:5" ht="15.75" customHeight="1" x14ac:dyDescent="0.35">
      <c r="A132" s="19" t="s">
        <v>233</v>
      </c>
      <c r="B132" s="96" t="s">
        <v>234</v>
      </c>
      <c r="C132" s="26">
        <v>1500</v>
      </c>
      <c r="D132" s="26">
        <v>1500</v>
      </c>
      <c r="E132" s="27">
        <v>1310</v>
      </c>
    </row>
    <row r="133" spans="1:5" ht="15.75" customHeight="1" x14ac:dyDescent="0.35">
      <c r="A133" s="19" t="s">
        <v>235</v>
      </c>
      <c r="B133" s="96" t="s">
        <v>236</v>
      </c>
      <c r="C133" s="26">
        <v>198300</v>
      </c>
      <c r="D133" s="26">
        <v>197000</v>
      </c>
      <c r="E133" s="27">
        <v>163283</v>
      </c>
    </row>
    <row r="134" spans="1:5" ht="15.75" customHeight="1" x14ac:dyDescent="0.35">
      <c r="A134" s="19" t="s">
        <v>237</v>
      </c>
      <c r="B134" s="96" t="s">
        <v>238</v>
      </c>
      <c r="C134" s="26"/>
      <c r="D134" s="26"/>
      <c r="E134" s="27">
        <v>25601</v>
      </c>
    </row>
    <row r="135" spans="1:5" ht="15.75" customHeight="1" x14ac:dyDescent="0.35">
      <c r="A135" s="19" t="s">
        <v>239</v>
      </c>
      <c r="B135" s="96" t="s">
        <v>240</v>
      </c>
      <c r="C135" s="26"/>
      <c r="D135" s="26"/>
      <c r="E135" s="27"/>
    </row>
    <row r="136" spans="1:5" ht="15.75" customHeight="1" x14ac:dyDescent="0.35">
      <c r="A136" s="19" t="s">
        <v>241</v>
      </c>
      <c r="B136" s="96" t="s">
        <v>242</v>
      </c>
      <c r="C136" s="26">
        <v>8500</v>
      </c>
      <c r="D136" s="26">
        <v>5000</v>
      </c>
      <c r="E136" s="27">
        <v>4943</v>
      </c>
    </row>
    <row r="137" spans="1:5" ht="15.75" customHeight="1" x14ac:dyDescent="0.35">
      <c r="A137" s="19"/>
      <c r="B137" s="96" t="s">
        <v>243</v>
      </c>
      <c r="C137" s="26"/>
      <c r="D137" s="26"/>
      <c r="E137" s="27"/>
    </row>
    <row r="138" spans="1:5" ht="15.75" customHeight="1" x14ac:dyDescent="0.35">
      <c r="A138" s="90" t="s">
        <v>244</v>
      </c>
      <c r="B138" s="101" t="s">
        <v>245</v>
      </c>
      <c r="C138" s="94">
        <f>SUM(C139:C153)</f>
        <v>1773986</v>
      </c>
      <c r="D138" s="94">
        <f>SUM(D139:D153)</f>
        <v>1734019</v>
      </c>
      <c r="E138" s="95">
        <f>SUM(E139:E153)</f>
        <v>1545486</v>
      </c>
    </row>
    <row r="139" spans="1:5" ht="15.75" customHeight="1" x14ac:dyDescent="0.35">
      <c r="A139" s="19" t="s">
        <v>246</v>
      </c>
      <c r="B139" s="96" t="s">
        <v>247</v>
      </c>
      <c r="C139" s="26">
        <v>18500</v>
      </c>
      <c r="D139" s="26">
        <v>9300</v>
      </c>
      <c r="E139" s="27">
        <v>5538</v>
      </c>
    </row>
    <row r="140" spans="1:5" ht="15.75" customHeight="1" x14ac:dyDescent="0.35">
      <c r="A140" s="19" t="s">
        <v>248</v>
      </c>
      <c r="B140" s="96" t="s">
        <v>249</v>
      </c>
      <c r="C140" s="26"/>
      <c r="D140" s="26"/>
      <c r="E140" s="27"/>
    </row>
    <row r="141" spans="1:5" ht="15.75" customHeight="1" x14ac:dyDescent="0.35">
      <c r="A141" s="19" t="s">
        <v>250</v>
      </c>
      <c r="B141" s="96" t="s">
        <v>251</v>
      </c>
      <c r="C141" s="26">
        <v>139490</v>
      </c>
      <c r="D141" s="26">
        <v>218132</v>
      </c>
      <c r="E141" s="27">
        <v>139736</v>
      </c>
    </row>
    <row r="142" spans="1:5" ht="15.75" customHeight="1" x14ac:dyDescent="0.35">
      <c r="A142" s="19" t="s">
        <v>252</v>
      </c>
      <c r="B142" s="96" t="s">
        <v>253</v>
      </c>
      <c r="C142" s="26">
        <v>720000</v>
      </c>
      <c r="D142" s="26">
        <v>649000</v>
      </c>
      <c r="E142" s="27">
        <v>482911</v>
      </c>
    </row>
    <row r="143" spans="1:5" ht="15.75" customHeight="1" x14ac:dyDescent="0.35">
      <c r="A143" s="19" t="s">
        <v>254</v>
      </c>
      <c r="B143" s="96" t="s">
        <v>255</v>
      </c>
      <c r="C143" s="26">
        <v>132658</v>
      </c>
      <c r="D143" s="26">
        <v>143310</v>
      </c>
      <c r="E143" s="27">
        <v>137994</v>
      </c>
    </row>
    <row r="144" spans="1:5" ht="15.75" customHeight="1" x14ac:dyDescent="0.35">
      <c r="A144" s="19" t="s">
        <v>256</v>
      </c>
      <c r="B144" s="96" t="s">
        <v>257</v>
      </c>
      <c r="C144" s="26"/>
      <c r="D144" s="26"/>
      <c r="E144" s="27"/>
    </row>
    <row r="145" spans="1:5" ht="15.75" customHeight="1" x14ac:dyDescent="0.35">
      <c r="A145" s="19" t="s">
        <v>258</v>
      </c>
      <c r="B145" s="96" t="s">
        <v>259</v>
      </c>
      <c r="C145" s="26">
        <v>54840</v>
      </c>
      <c r="D145" s="26">
        <v>60400</v>
      </c>
      <c r="E145" s="27">
        <v>84039</v>
      </c>
    </row>
    <row r="146" spans="1:5" ht="15.75" customHeight="1" x14ac:dyDescent="0.35">
      <c r="A146" s="19" t="s">
        <v>260</v>
      </c>
      <c r="B146" s="96" t="s">
        <v>261</v>
      </c>
      <c r="C146" s="26">
        <v>95996</v>
      </c>
      <c r="D146" s="26">
        <v>95046</v>
      </c>
      <c r="E146" s="27">
        <v>89505</v>
      </c>
    </row>
    <row r="147" spans="1:5" ht="15.75" customHeight="1" x14ac:dyDescent="0.35">
      <c r="A147" s="19" t="s">
        <v>262</v>
      </c>
      <c r="B147" s="96" t="s">
        <v>263</v>
      </c>
      <c r="C147" s="26"/>
      <c r="D147" s="26"/>
      <c r="E147" s="27"/>
    </row>
    <row r="148" spans="1:5" ht="15.75" customHeight="1" x14ac:dyDescent="0.35">
      <c r="A148" s="19" t="s">
        <v>264</v>
      </c>
      <c r="B148" s="96" t="s">
        <v>265</v>
      </c>
      <c r="C148" s="26">
        <v>65300</v>
      </c>
      <c r="D148" s="26">
        <v>12800</v>
      </c>
      <c r="E148" s="27">
        <v>16463</v>
      </c>
    </row>
    <row r="149" spans="1:5" ht="15.75" customHeight="1" x14ac:dyDescent="0.35">
      <c r="A149" s="19" t="s">
        <v>266</v>
      </c>
      <c r="B149" s="96" t="s">
        <v>267</v>
      </c>
      <c r="C149" s="26"/>
      <c r="D149" s="26"/>
      <c r="E149" s="27"/>
    </row>
    <row r="150" spans="1:5" ht="15.75" customHeight="1" x14ac:dyDescent="0.35">
      <c r="A150" s="19" t="s">
        <v>268</v>
      </c>
      <c r="B150" s="96" t="s">
        <v>269</v>
      </c>
      <c r="C150" s="26">
        <v>198000</v>
      </c>
      <c r="D150" s="26">
        <v>227981</v>
      </c>
      <c r="E150" s="27">
        <v>300589</v>
      </c>
    </row>
    <row r="151" spans="1:5" ht="15.75" customHeight="1" x14ac:dyDescent="0.35">
      <c r="A151" s="19" t="s">
        <v>270</v>
      </c>
      <c r="B151" s="96" t="s">
        <v>271</v>
      </c>
      <c r="C151" s="26">
        <v>2000</v>
      </c>
      <c r="D151" s="26"/>
      <c r="E151" s="27">
        <v>17934</v>
      </c>
    </row>
    <row r="152" spans="1:5" ht="15.75" customHeight="1" x14ac:dyDescent="0.35">
      <c r="A152" s="19" t="s">
        <v>272</v>
      </c>
      <c r="B152" s="96" t="s">
        <v>273</v>
      </c>
      <c r="C152" s="26">
        <v>347202</v>
      </c>
      <c r="D152" s="26">
        <v>318050</v>
      </c>
      <c r="E152" s="27">
        <v>270777</v>
      </c>
    </row>
    <row r="153" spans="1:5" ht="15.75" customHeight="1" thickBot="1" x14ac:dyDescent="0.4">
      <c r="A153" s="48"/>
      <c r="B153" s="49" t="s">
        <v>274</v>
      </c>
      <c r="C153" s="30"/>
      <c r="D153" s="30"/>
      <c r="E153" s="31"/>
    </row>
  </sheetData>
  <conditionalFormatting sqref="C34:E34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20" ma:contentTypeDescription="Loo uus dokument" ma:contentTypeScope="" ma:versionID="c73254e52231cda85f6e3b65622776f7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7d2a36e7b3c3fa102b4744e0c9b5de56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74a2a7-8a7a-4f23-9c15-99ffacc76100">
      <Terms xmlns="http://schemas.microsoft.com/office/infopath/2007/PartnerControls"/>
    </lcf76f155ced4ddcb4097134ff3c332f>
    <TaxCatchAll xmlns="7b6e56b3-91d3-47fd-8cd2-af0196636f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D38496-1306-4CC4-88CC-26B504045938}"/>
</file>

<file path=customXml/itemProps2.xml><?xml version="1.0" encoding="utf-8"?>
<ds:datastoreItem xmlns:ds="http://schemas.openxmlformats.org/officeDocument/2006/customXml" ds:itemID="{CB55B083-817A-4E74-822B-DB4C80571EED}">
  <ds:schemaRefs>
    <ds:schemaRef ds:uri="http://schemas.microsoft.com/office/2006/metadata/properties"/>
    <ds:schemaRef ds:uri="http://schemas.microsoft.com/office/infopath/2007/PartnerControls"/>
    <ds:schemaRef ds:uri="7e74a2a7-8a7a-4f23-9c15-99ffacc76100"/>
    <ds:schemaRef ds:uri="7b6e56b3-91d3-47fd-8cd2-af0196636f46"/>
  </ds:schemaRefs>
</ds:datastoreItem>
</file>

<file path=customXml/itemProps3.xml><?xml version="1.0" encoding="utf-8"?>
<ds:datastoreItem xmlns:ds="http://schemas.openxmlformats.org/officeDocument/2006/customXml" ds:itemID="{65297955-19EE-495F-9684-152E5C18C6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Helen Elias</cp:lastModifiedBy>
  <cp:lastPrinted>2024-11-29T12:47:32Z</cp:lastPrinted>
  <dcterms:created xsi:type="dcterms:W3CDTF">2024-11-26T13:43:45Z</dcterms:created>
  <dcterms:modified xsi:type="dcterms:W3CDTF">2024-12-06T09:35:53Z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  <property fmtid="{D5CDD505-2E9C-101B-9397-08002B2CF9AE}" pid="3" name="MediaServiceImageTags">
    <vt:lpwstr/>
  </property>
</Properties>
</file>